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charts/chart24.xml" ContentType="application/vnd.openxmlformats-officedocument.drawingml.chart+xml"/>
  <Override PartName="/xl/charts/chart25.xml" ContentType="application/vnd.openxmlformats-officedocument.drawingml.chart+xml"/>
  <Override PartName="/xl/media/image1.png" ContentType="image/png"/>
  <Override PartName="/xl/comments1.xml" ContentType="application/vnd.openxmlformats-officedocument.spreadsheetml.comments+xml"/>
  <Override PartName="/xl/drawings/_rels/drawing3.xml.rels" ContentType="application/vnd.openxmlformats-package.relationship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vmlDrawing2.vml" ContentType="application/vnd.openxmlformats-officedocument.vmlDrawing"/>
  <Override PartName="/xl/drawings/drawing3.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1 Störgeräusch durch Personen" sheetId="1" state="visible" r:id="rId2"/>
    <sheet name="2 Störgeräusch aus Lw (Maschine" sheetId="2" state="visible" r:id="rId3"/>
    <sheet name="Handbuch, Credits, Copyright" sheetId="3" state="visible" r:id="rId4"/>
  </sheet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 </author>
  </authors>
  <commentList>
    <comment ref="B11" authorId="0">
      <text>
        <r>
          <rPr>
            <sz val="10"/>
            <rFont val="Arial"/>
            <family val="2"/>
            <charset val="1"/>
          </rPr>
          <t xml:space="preserve">Oktav-Störpegel Ln im Diffusfeld Lr</t>
        </r>
      </text>
    </comment>
  </commentList>
</comments>
</file>

<file path=xl/comments2.xml><?xml version="1.0" encoding="utf-8"?>
<comments xmlns="http://schemas.openxmlformats.org/spreadsheetml/2006/main" xmlns:xdr="http://schemas.openxmlformats.org/drawingml/2006/spreadsheetDrawing">
  <authors>
    <author> </author>
  </authors>
  <commentList>
    <comment ref="B12" authorId="0">
      <text>
        <r>
          <rPr>
            <sz val="10"/>
            <rFont val="Arial"/>
            <family val="2"/>
            <charset val="1"/>
          </rPr>
          <t xml:space="preserve">Octave Noise Levels in dB SPL for diffuse sound field Lr</t>
        </r>
      </text>
    </comment>
  </commentList>
</comments>
</file>

<file path=xl/sharedStrings.xml><?xml version="1.0" encoding="utf-8"?>
<sst xmlns="http://schemas.openxmlformats.org/spreadsheetml/2006/main" count="116" uniqueCount="61">
  <si>
    <t xml:space="preserve">Anzahl (aktiver) Personen →</t>
  </si>
  <si>
    <t xml:space="preserve">Störgeräuschpegel-Berechnungstool, Version 1.08                Personen</t>
  </si>
  <si>
    <t xml:space="preserve">Raum Volumen [m³] →</t>
  </si>
  <si>
    <t xml:space="preserve">Oktav-Bänder</t>
  </si>
  <si>
    <t xml:space="preserve">125 Hz</t>
  </si>
  <si>
    <t xml:space="preserve">250 Hz</t>
  </si>
  <si>
    <t xml:space="preserve">500 Hz</t>
  </si>
  <si>
    <t xml:space="preserve">1 kHz</t>
  </si>
  <si>
    <t xml:space="preserve">2 kHz</t>
  </si>
  <si>
    <t xml:space="preserve">4 kHz</t>
  </si>
  <si>
    <t xml:space="preserve">8 kHz</t>
  </si>
  <si>
    <t xml:space="preserve">RT60 [s] →</t>
  </si>
  <si>
    <r>
      <rPr>
        <b val="true"/>
        <sz val="9"/>
        <rFont val="Arial"/>
        <family val="2"/>
        <charset val="1"/>
      </rPr>
      <t xml:space="preserve">Schall-Leistungspegel L</t>
    </r>
    <r>
      <rPr>
        <b val="true"/>
        <vertAlign val="subscript"/>
        <sz val="9"/>
        <rFont val="Arial"/>
        <family val="2"/>
        <charset val="1"/>
      </rPr>
      <t xml:space="preserve">W</t>
    </r>
    <r>
      <rPr>
        <b val="true"/>
        <sz val="9"/>
        <rFont val="Arial"/>
        <family val="2"/>
        <charset val="1"/>
      </rPr>
      <t xml:space="preserve"> [dB ] (*1)</t>
    </r>
  </si>
  <si>
    <t xml:space="preserve">2kHz</t>
  </si>
  <si>
    <t xml:space="preserve">dB (Z)</t>
  </si>
  <si>
    <t xml:space="preserve">dB(A)</t>
  </si>
  <si>
    <t xml:space="preserve">Normales Sprechen</t>
  </si>
  <si>
    <t xml:space="preserve">Angehobenes Sprechen</t>
  </si>
  <si>
    <t xml:space="preserve">Lautes Sprechen</t>
  </si>
  <si>
    <t xml:space="preserve">Schreien</t>
  </si>
  <si>
    <t xml:space="preserve">Störpegel-Ergebnis Ln in dB SPL (*2,3)</t>
  </si>
  <si>
    <t xml:space="preserve">Sum of 10*Antilog</t>
  </si>
  <si>
    <t xml:space="preserve">Bemerkungen:</t>
  </si>
  <si>
    <t xml:space="preserve">Das Beispiel bezieht sich auf 25 Personen, die in einem mittelgroßen Raum (1.000 m³) mit RT60 gemäß DIN 18041 (A2 Sprache) sprechen.
Sprechen alle Personen?
Mit welchem Pegel sprechen sie?
Gibt es Maschinen, die während des Sprachalarms signifikante Geräusche erzeugen?</t>
  </si>
  <si>
    <r>
      <rPr>
        <sz val="9"/>
        <rFont val="Arial"/>
        <family val="2"/>
        <charset val="1"/>
      </rPr>
      <t xml:space="preserve">*1  Schallleistungspegel, bezogen auf Lw = 0 dB für 10</t>
    </r>
    <r>
      <rPr>
        <vertAlign val="superscript"/>
        <sz val="9"/>
        <rFont val="Arial"/>
        <family val="2"/>
        <charset val="1"/>
      </rPr>
      <t xml:space="preserve"> -12 </t>
    </r>
    <r>
      <rPr>
        <sz val="9"/>
        <rFont val="Arial"/>
        <family val="2"/>
        <charset val="1"/>
      </rPr>
      <t xml:space="preserve">W , Quelle: 
a ) ANSI 3.5-1997. Methods for Calculation of the Speech Intelligibility Index. American National Standard. New York (Reaffirmed in 2007). 
b) J.H. Rindel, C.L. Christensen, A.C. Gade: Dynamic sound source for simulating the Lombard effect in room acoustic modeling software. 
Proceedings of Internoise 2012, New York, 2012. 
</t>
    </r>
    <r>
      <rPr>
        <sz val="9"/>
        <rFont val="Arial"/>
        <family val="0"/>
        <charset val="1"/>
      </rPr>
      <t xml:space="preserve">*2 Das Störpegel-Ergebnis ist bezogen auf </t>
    </r>
    <r>
      <rPr>
        <sz val="9"/>
        <rFont val="Arial"/>
        <family val="2"/>
        <charset val="1"/>
      </rPr>
      <t xml:space="preserve">Ln = 0 dB für 20</t>
    </r>
    <r>
      <rPr>
        <vertAlign val="superscript"/>
        <sz val="9"/>
        <rFont val="Arial"/>
        <family val="2"/>
        <charset val="1"/>
      </rPr>
      <t xml:space="preserve"> -6</t>
    </r>
    <r>
      <rPr>
        <sz val="9"/>
        <rFont val="Arial"/>
        <family val="2"/>
        <charset val="1"/>
      </rPr>
      <t xml:space="preserve"> Pa | </t>
    </r>
    <r>
      <rPr>
        <sz val="9"/>
        <rFont val="Arial"/>
        <family val="0"/>
        <charset val="1"/>
      </rPr>
      <t xml:space="preserve">Störpegel-Ergebnisse Ln in dB SPL sind für das Diffusfeld gerechnet.
</t>
    </r>
    <r>
      <rPr>
        <b val="true"/>
        <sz val="9"/>
        <rFont val="Arial"/>
        <family val="0"/>
        <charset val="1"/>
      </rPr>
      <t xml:space="preserve">*3 Das Störgeräusch muss (gemäß DIN VDE 0833-4 VDE 0833-4:2024-06) repräsentativ für die vorgesehenen Notfallszenarien sein, d.h. ggf. sind Zu- oder Abschläge auf die ermittelten Störpegel vorzunehmen. Diese Zu- oder Abschläge auf den Störpegel können in der Software PAUL 1.07 berücksichtigt werden.</t>
    </r>
  </si>
  <si>
    <t xml:space="preserve">Anzahl der Quellen (z. B. Maschinen)→</t>
  </si>
  <si>
    <t xml:space="preserve">Störgeräuschpegel-Berechnungstool, Version 1.08                            Lw</t>
  </si>
  <si>
    <t xml:space="preserve">Oktavbänder</t>
  </si>
  <si>
    <r>
      <rPr>
        <b val="true"/>
        <sz val="10"/>
        <rFont val="Arial"/>
        <family val="2"/>
        <charset val="1"/>
      </rPr>
      <t xml:space="preserve">Schall-Leistungspegel L</t>
    </r>
    <r>
      <rPr>
        <b val="true"/>
        <vertAlign val="subscript"/>
        <sz val="10"/>
        <rFont val="Arial"/>
        <family val="2"/>
        <charset val="1"/>
      </rPr>
      <t xml:space="preserve">W</t>
    </r>
    <r>
      <rPr>
        <b val="true"/>
        <sz val="10"/>
        <rFont val="Arial"/>
        <family val="2"/>
        <charset val="1"/>
      </rPr>
      <t xml:space="preserve"> [dB ] (*1) →</t>
    </r>
  </si>
  <si>
    <t xml:space="preserve">Störpegel-Ergebnis Ln in dB SPL (*2)</t>
  </si>
  <si>
    <t xml:space="preserve">von Maschinen (berechnet aus Lw)</t>
  </si>
  <si>
    <t xml:space="preserve">A-weighting (dB)</t>
  </si>
  <si>
    <t xml:space="preserve">Weighted bands</t>
  </si>
  <si>
    <t xml:space="preserve">Das Beispiel bezieht sich auf 1 Watt akustische Leistung für alle Oktavbänder in einem mittelgroßen Raum.
Gibt es Maschinen, die während des Sprachalarms Geräusche mit signifikantem Pegel erzeugen??
Sprechen während des Sprachalarms Personen mit signifikantem Pegel?</t>
  </si>
  <si>
    <r>
      <rPr>
        <sz val="10"/>
        <rFont val="Arial"/>
        <family val="0"/>
        <charset val="1"/>
      </rPr>
      <t xml:space="preserve">*1 </t>
    </r>
    <r>
      <rPr>
        <sz val="10"/>
        <rFont val="Arial"/>
        <family val="2"/>
        <charset val="1"/>
      </rPr>
      <t xml:space="preserve">Eingabewert ist der </t>
    </r>
    <r>
      <rPr>
        <sz val="9"/>
        <rFont val="Arial"/>
        <family val="2"/>
        <charset val="1"/>
      </rPr>
      <t xml:space="preserve">Schallleistungspegel, bezogen auf</t>
    </r>
    <r>
      <rPr>
        <sz val="10"/>
        <rFont val="Arial"/>
        <family val="2"/>
        <charset val="1"/>
      </rPr>
      <t xml:space="preserve"> Lw = 0 dB für 10</t>
    </r>
    <r>
      <rPr>
        <vertAlign val="superscript"/>
        <sz val="10"/>
        <rFont val="Arial"/>
        <family val="2"/>
        <charset val="1"/>
      </rPr>
      <t xml:space="preserve"> -12 </t>
    </r>
    <r>
      <rPr>
        <sz val="10"/>
        <rFont val="Arial"/>
        <family val="2"/>
        <charset val="1"/>
      </rPr>
      <t xml:space="preserve">W 
</t>
    </r>
    <r>
      <rPr>
        <sz val="10"/>
        <rFont val="Arial"/>
        <family val="0"/>
        <charset val="1"/>
      </rPr>
      <t xml:space="preserve">*2 </t>
    </r>
    <r>
      <rPr>
        <sz val="9"/>
        <rFont val="Arial"/>
        <family val="0"/>
        <charset val="1"/>
      </rPr>
      <t xml:space="preserve">Das Störpegel-Ergebnis ist bezogen auf </t>
    </r>
    <r>
      <rPr>
        <sz val="9"/>
        <rFont val="Arial"/>
        <family val="2"/>
        <charset val="1"/>
      </rPr>
      <t xml:space="preserve">Ln = 0 dB für 20</t>
    </r>
    <r>
      <rPr>
        <vertAlign val="superscript"/>
        <sz val="9"/>
        <rFont val="Arial"/>
        <family val="2"/>
        <charset val="1"/>
      </rPr>
      <t xml:space="preserve"> -6</t>
    </r>
    <r>
      <rPr>
        <sz val="9"/>
        <rFont val="Arial"/>
        <family val="2"/>
        <charset val="1"/>
      </rPr>
      <t xml:space="preserve"> Pa | </t>
    </r>
    <r>
      <rPr>
        <sz val="9"/>
        <rFont val="Arial"/>
        <family val="0"/>
        <charset val="1"/>
      </rPr>
      <t xml:space="preserve">Störpegel-Ergebnisse Ln in dB SPL sind für das Diffusfeld gerechnet.</t>
    </r>
  </si>
  <si>
    <t xml:space="preserve">Störgeräuschpegel-Berechnungstool, Version 1.08 </t>
  </si>
  <si>
    <t xml:space="preserve">Hintergrundgeräuschpegel-Berechnungstool für Räume mit exponentiell abklingender Nachhallzeit</t>
  </si>
  <si>
    <r>
      <rPr>
        <sz val="10"/>
        <rFont val="Arial"/>
        <family val="0"/>
        <charset val="1"/>
      </rPr>
      <t xml:space="preserve">Dieses Excel-Tool berechnet den Schalldruckpegel (SPL) des Hintergrundgeräusches im diffusen Schallfeld Lr für Räume mit exponentieller Nachhallzeit als Funktion der Anzahl der sprechenden Personen mit verschiedenen Sprachpegeln oder als Funktion der Geräuschleistungspegel Lw (wie z.B. von Maschinen, Abluftventilatoren usw.) in Oktavbändern
</t>
    </r>
    <r>
      <rPr>
        <sz val="9"/>
        <rFont val="Arial"/>
        <family val="0"/>
        <charset val="1"/>
      </rPr>
      <t xml:space="preserve">Es zeigt auch die A-bewerteten und Z-bewerteten Schalldruckpegel des diffusen Schallfelds für alle Oktavbänder an.</t>
    </r>
  </si>
  <si>
    <r>
      <rPr>
        <sz val="10"/>
        <rFont val="Arial"/>
        <family val="0"/>
        <charset val="1"/>
      </rPr>
      <t xml:space="preserve">Die Grundlage der Berechnung ist, dass jede oktavbandgefilterte Impulsantwort für den Raum eine exponentielle Form hat und somit durch eine Nachhallzeit charakterisiert werden kann. Es wird außerdem angenommen, dass das akustische System linear und zeitinvariant ist.
</t>
    </r>
    <r>
      <rPr>
        <b val="true"/>
        <sz val="10"/>
        <rFont val="Arial"/>
        <family val="0"/>
        <charset val="1"/>
      </rPr>
      <t xml:space="preserve">
Das Berechnungstool sollte, wenn möglich, nicht als Ersatz für reale Messungen verwendet werden!</t>
    </r>
  </si>
  <si>
    <t xml:space="preserve">Tab  „1 Störgeräusch durch Personen“ → Um das Tool zu benutzen, bitte Werte in die grünen Felder eingeben :</t>
  </si>
  <si>
    <r>
      <rPr>
        <b val="true"/>
        <sz val="10"/>
        <color rgb="FFC9211E"/>
        <rFont val="Arial"/>
        <family val="0"/>
        <charset val="1"/>
      </rPr>
      <t xml:space="preserve">1 </t>
    </r>
    <r>
      <rPr>
        <sz val="10"/>
        <color rgb="FFC9211E"/>
        <rFont val="Arial"/>
        <family val="2"/>
        <charset val="1"/>
      </rPr>
      <t xml:space="preserve">Anzahl (aktiver) Personen</t>
    </r>
    <r>
      <rPr>
        <b val="true"/>
        <sz val="10"/>
        <color rgb="FFC9211E"/>
        <rFont val="Arial"/>
        <family val="0"/>
        <charset val="1"/>
      </rPr>
      <t xml:space="preserve">:  Anzahl der Personen eingeben die gleichzeitig sprechen</t>
    </r>
  </si>
  <si>
    <t xml:space="preserve">Raum Volumen [m³]: Raumvolumen in Kubikmetern eingeben</t>
  </si>
  <si>
    <t xml:space="preserve">RT60 [s]: Nachhallzeit RT60 in Sekunden für alle Oktavbänder eingeben</t>
  </si>
  <si>
    <t xml:space="preserve">Störpegel-Ergebnisse Ln in dB SPL: sind die berechneten Störpegel-Ergebnisse für alle Oktavbänder sowie die A-bewerteten und Z-bewerteten Ergebnisse des diffusen Schallfeldes.</t>
  </si>
  <si>
    <t xml:space="preserve">oder</t>
  </si>
  <si>
    <t xml:space="preserve">Tab  „2 Störgeräusch aus Lw (Maschinen)“ → Um das Tool zu benutzen bitte Werte in die grünen Felder eingeben :</t>
  </si>
  <si>
    <r>
      <rPr>
        <b val="true"/>
        <sz val="10"/>
        <color rgb="FFC9211E"/>
        <rFont val="Arial"/>
        <family val="2"/>
        <charset val="1"/>
      </rPr>
      <t xml:space="preserve">Anzahl der Quellen (z. B. Maschinen)</t>
    </r>
    <r>
      <rPr>
        <b val="true"/>
        <sz val="10"/>
        <color rgb="FFC9211E"/>
        <rFont val="Arial"/>
        <family val="0"/>
        <charset val="1"/>
      </rPr>
      <t xml:space="preserve">:  Anzahl der Maschinen eingeben, die Hintergrundgeräusche erzeugen</t>
    </r>
  </si>
  <si>
    <r>
      <rPr>
        <b val="true"/>
        <sz val="10"/>
        <color rgb="FFC9211E"/>
        <rFont val="Arial"/>
        <family val="2"/>
        <charset val="1"/>
      </rPr>
      <t xml:space="preserve">Schall-Leistungspegel L</t>
    </r>
    <r>
      <rPr>
        <b val="true"/>
        <vertAlign val="subscript"/>
        <sz val="10"/>
        <color rgb="FFC9211E"/>
        <rFont val="Arial"/>
        <family val="2"/>
        <charset val="1"/>
      </rPr>
      <t xml:space="preserve">W</t>
    </r>
    <r>
      <rPr>
        <b val="true"/>
        <sz val="10"/>
        <color rgb="FFC9211E"/>
        <rFont val="Arial"/>
        <family val="2"/>
        <charset val="1"/>
      </rPr>
      <t xml:space="preserve"> [dB ]: Schalleistungpegel Lw der Maschinen oder anderer Quellen in Oktavbändern eingeben</t>
    </r>
  </si>
  <si>
    <r>
      <rPr>
        <b val="true"/>
        <sz val="10"/>
        <color rgb="FF000000"/>
        <rFont val="Arial"/>
        <family val="2"/>
        <charset val="1"/>
      </rPr>
      <t xml:space="preserve">S</t>
    </r>
    <r>
      <rPr>
        <b val="true"/>
        <sz val="10"/>
        <color rgb="FF000000"/>
        <rFont val="Arial"/>
        <family val="0"/>
        <charset val="1"/>
      </rPr>
      <t xml:space="preserve">törpegel-Ergebnisse Ln in dB SPL: sind die berechneten Störpegel-Ergebnisse für alle Oktavbänder sowie die A-bewerteten und Z-bewerteten Ergebnisse des diffusen Schallfeldes.</t>
    </r>
  </si>
  <si>
    <r>
      <rPr>
        <sz val="10"/>
        <rFont val="Arial"/>
        <family val="2"/>
        <charset val="1"/>
      </rPr>
      <t xml:space="preserve">Projektbezogene Bemerkungen können im Feld </t>
    </r>
    <r>
      <rPr>
        <b val="true"/>
        <sz val="10"/>
        <color rgb="FFFF0000"/>
        <rFont val="Arial"/>
        <family val="2"/>
        <charset val="1"/>
      </rPr>
      <t xml:space="preserve">Bemerkungen</t>
    </r>
    <r>
      <rPr>
        <sz val="10"/>
        <rFont val="Arial"/>
        <family val="2"/>
        <charset val="1"/>
      </rPr>
      <t xml:space="preserve"> hinzugefügt werden.</t>
    </r>
  </si>
  <si>
    <t xml:space="preserve">Dieses Werkzeug ist für die Verwendung mit der ULYSSES 2.90-Software und der PAUL 1.07-Simulationssoftware vorgesehen und wurde ursprünglich erstellt von:: </t>
  </si>
  <si>
    <t xml:space="preserve">Volker Löwer</t>
  </si>
  <si>
    <t xml:space="preserve">IFBsoft GbR</t>
  </si>
  <si>
    <t xml:space="preserve">Ginsheimer Str. 1</t>
  </si>
  <si>
    <t xml:space="preserve">65462 Ginsheim-Gustavsburg</t>
  </si>
  <si>
    <t xml:space="preserve">Germany</t>
  </si>
  <si>
    <t xml:space="preserve">Website: www.ifbsoft.de </t>
  </si>
  <si>
    <t xml:space="preserve">Mail: info@ifbsoft.de</t>
  </si>
  <si>
    <t xml:space="preserve">Date: 2025-11-22</t>
  </si>
  <si>
    <t xml:space="preserve">© Copyright: Das Urheberrecht für dieses Tool gehört IFBsoft GbR.  Das Tool kann kopiert, modifiziert und frei verwendet werden, solange es nicht verkauft wird und ein Link zum ursprünglichen Autor www.ifbsoft.de beibehalten wird.  Die Nutzung des Tools erfolgt auf eigenes Risiko. IFBsoft übernimmt keine Verantwortung für Fehler in der Berechnung oder Nutzung der Ergebnisse.  Der Blattschutz verwendet kein Passwort. Der Zweck des Zell-/Blattschutzes besteht nur darin, versehentliche oder unbeabsichtigte Änderungen zu verhindern. </t>
  </si>
  <si>
    <r>
      <rPr>
        <b val="true"/>
        <sz val="8"/>
        <rFont val="Arial"/>
        <family val="2"/>
        <charset val="1"/>
      </rPr>
      <t xml:space="preserve">Vollständiger Haftungsausschluss: 
</t>
    </r>
    <r>
      <rPr>
        <sz val="8"/>
        <rFont val="Arial"/>
        <family val="2"/>
        <charset val="1"/>
      </rPr>
      <t xml:space="preserve">
Dieses Software-Tool wird von den Urheberrechtsinhabern und Mitwirkenden der IFBsoft GbR „wie sie ist“ zur Verfügung gestellt. Alle ausdrücklichen oder stillschweigenden Garantien, einschließlich, aber nicht beschränkt auf die stillschweigenden Garantien der Marktfähigkeit und Eignung für einen bestimmten Zweck, werden abgelehnt. In keinem Fall haften die Urheberrechtsinhaber oder Mitwirkenden für direkte, indirekte, beiläufige, spezielle, exemplarische oder Folgeschäden (einschließlich, aber nicht beschränkt auf den Erwerb von Ersatzwaren oder -diensten; Verlust von Nutzung, Daten oder Gewinnen; oder Betriebsunterbrechung), gleich wie sie verursacht wurden und auf welcher Haftungsgrundlage auch immer, sei es vertraglich, aus haftungsrechtlichen Gründen oder aus Schadenersatzansprüchen (einschließlich Fahrlässigkeit oder anderweitig), die in irgendeiner Weise durch die Nutzung dieser Software entstehen, auch wenn auf die Möglichkeit solcher Schäden hingewiesen wurde.</t>
    </r>
  </si>
</sst>
</file>

<file path=xl/styles.xml><?xml version="1.0" encoding="utf-8"?>
<styleSheet xmlns="http://schemas.openxmlformats.org/spreadsheetml/2006/main">
  <numFmts count="8">
    <numFmt numFmtId="164" formatCode="General"/>
    <numFmt numFmtId="165" formatCode="#,###"/>
    <numFmt numFmtId="166" formatCode="#,##0.0"/>
    <numFmt numFmtId="167" formatCode="@"/>
    <numFmt numFmtId="168" formatCode="#.0"/>
    <numFmt numFmtId="169" formatCode="General"/>
    <numFmt numFmtId="170" formatCode="0.0"/>
    <numFmt numFmtId="171" formatCode="0"/>
  </numFmts>
  <fonts count="37">
    <font>
      <sz val="10"/>
      <name val="Arial"/>
      <family val="2"/>
      <charset val="1"/>
    </font>
    <font>
      <sz val="10"/>
      <name val="Arial"/>
      <family val="0"/>
    </font>
    <font>
      <sz val="10"/>
      <name val="Arial"/>
      <family val="0"/>
    </font>
    <font>
      <sz val="10"/>
      <name val="Arial"/>
      <family val="0"/>
    </font>
    <font>
      <b val="true"/>
      <sz val="11"/>
      <name val="Arial"/>
      <family val="2"/>
      <charset val="1"/>
    </font>
    <font>
      <sz val="10"/>
      <name val="Arial"/>
      <family val="0"/>
      <charset val="1"/>
    </font>
    <font>
      <b val="true"/>
      <sz val="10"/>
      <color rgb="FFC9211E"/>
      <name val="Arial"/>
      <family val="2"/>
      <charset val="1"/>
    </font>
    <font>
      <b val="true"/>
      <sz val="9"/>
      <name val="Arial"/>
      <family val="2"/>
      <charset val="1"/>
    </font>
    <font>
      <b val="true"/>
      <vertAlign val="subscript"/>
      <sz val="9"/>
      <name val="Arial"/>
      <family val="2"/>
      <charset val="1"/>
    </font>
    <font>
      <b val="true"/>
      <sz val="10"/>
      <name val="Arial"/>
      <family val="0"/>
      <charset val="1"/>
    </font>
    <font>
      <sz val="10"/>
      <color rgb="FF000000"/>
      <name val="Arial"/>
      <family val="0"/>
      <charset val="1"/>
    </font>
    <font>
      <b val="true"/>
      <sz val="10"/>
      <name val="Arial"/>
      <family val="2"/>
      <charset val="1"/>
    </font>
    <font>
      <b val="true"/>
      <sz val="10"/>
      <color rgb="FFC9211E"/>
      <name val="Arial"/>
      <family val="0"/>
      <charset val="1"/>
    </font>
    <font>
      <sz val="9"/>
      <name val="Arial"/>
      <family val="2"/>
      <charset val="1"/>
    </font>
    <font>
      <vertAlign val="superscript"/>
      <sz val="9"/>
      <name val="Arial"/>
      <family val="2"/>
      <charset val="1"/>
    </font>
    <font>
      <sz val="9"/>
      <name val="Arial"/>
      <family val="0"/>
      <charset val="1"/>
    </font>
    <font>
      <b val="true"/>
      <sz val="9"/>
      <name val="Arial"/>
      <family val="0"/>
      <charset val="1"/>
    </font>
    <font>
      <b val="true"/>
      <sz val="10"/>
      <color rgb="FF000000"/>
      <name val="Arial"/>
      <family val="2"/>
    </font>
    <font>
      <sz val="9"/>
      <color rgb="FF000000"/>
      <name val="Arial"/>
      <family val="2"/>
    </font>
    <font>
      <sz val="10"/>
      <color rgb="FF000000"/>
      <name val="Arial"/>
      <family val="2"/>
    </font>
    <font>
      <b val="true"/>
      <sz val="9"/>
      <color rgb="FF000000"/>
      <name val="Arial"/>
      <family val="2"/>
    </font>
    <font>
      <b val="true"/>
      <vertAlign val="subscript"/>
      <sz val="10"/>
      <name val="Arial"/>
      <family val="2"/>
      <charset val="1"/>
    </font>
    <font>
      <vertAlign val="superscript"/>
      <sz val="10"/>
      <name val="Arial"/>
      <family val="2"/>
      <charset val="1"/>
    </font>
    <font>
      <sz val="8"/>
      <color rgb="FF000000"/>
      <name val="Arial"/>
      <family val="2"/>
    </font>
    <font>
      <b val="true"/>
      <sz val="14"/>
      <name val="Arial"/>
      <family val="2"/>
      <charset val="1"/>
    </font>
    <font>
      <sz val="10"/>
      <color rgb="FFC9211E"/>
      <name val="Arial"/>
      <family val="0"/>
      <charset val="1"/>
    </font>
    <font>
      <sz val="10"/>
      <color rgb="FFC9211E"/>
      <name val="Arial"/>
      <family val="2"/>
      <charset val="1"/>
    </font>
    <font>
      <b val="true"/>
      <sz val="10"/>
      <color rgb="FF000000"/>
      <name val="Arial"/>
      <family val="0"/>
      <charset val="1"/>
    </font>
    <font>
      <b val="true"/>
      <sz val="15"/>
      <color rgb="FFC9211E"/>
      <name val="Arial"/>
      <family val="2"/>
      <charset val="1"/>
    </font>
    <font>
      <b val="true"/>
      <vertAlign val="subscript"/>
      <sz val="10"/>
      <color rgb="FFC9211E"/>
      <name val="Arial"/>
      <family val="2"/>
      <charset val="1"/>
    </font>
    <font>
      <b val="true"/>
      <sz val="10"/>
      <color rgb="FF000000"/>
      <name val="Arial"/>
      <family val="2"/>
      <charset val="1"/>
    </font>
    <font>
      <b val="true"/>
      <sz val="10"/>
      <color rgb="FFFF0000"/>
      <name val="Arial"/>
      <family val="2"/>
      <charset val="1"/>
    </font>
    <font>
      <b val="true"/>
      <i val="true"/>
      <sz val="10"/>
      <color rgb="FFC9211E"/>
      <name val="Arial"/>
      <family val="2"/>
      <charset val="1"/>
    </font>
    <font>
      <sz val="8"/>
      <name val="Arial"/>
      <family val="2"/>
      <charset val="1"/>
    </font>
    <font>
      <sz val="8"/>
      <color rgb="FF0000FF"/>
      <name val="Arial"/>
      <family val="2"/>
      <charset val="1"/>
    </font>
    <font>
      <sz val="8"/>
      <color rgb="FF000000"/>
      <name val="Arial"/>
      <family val="2"/>
      <charset val="1"/>
    </font>
    <font>
      <b val="true"/>
      <sz val="8"/>
      <name val="Arial"/>
      <family val="2"/>
      <charset val="1"/>
    </font>
  </fonts>
  <fills count="10">
    <fill>
      <patternFill patternType="none"/>
    </fill>
    <fill>
      <patternFill patternType="gray125"/>
    </fill>
    <fill>
      <patternFill patternType="solid">
        <fgColor rgb="FFCCFFCC"/>
        <bgColor rgb="FFCCFFFF"/>
      </patternFill>
    </fill>
    <fill>
      <patternFill patternType="solid">
        <fgColor rgb="FFB2B2B2"/>
        <bgColor rgb="FFB3B3B3"/>
      </patternFill>
    </fill>
    <fill>
      <patternFill patternType="solid">
        <fgColor rgb="FFFF99CC"/>
        <bgColor rgb="FFFF8080"/>
      </patternFill>
    </fill>
    <fill>
      <patternFill patternType="solid">
        <fgColor rgb="FFEEEEEE"/>
        <bgColor rgb="FFDEDEDE"/>
      </patternFill>
    </fill>
    <fill>
      <patternFill patternType="solid">
        <fgColor rgb="FFCCCCCC"/>
        <bgColor rgb="FFDDDDDD"/>
      </patternFill>
    </fill>
    <fill>
      <patternFill patternType="solid">
        <fgColor rgb="FF808080"/>
        <bgColor rgb="FF666699"/>
      </patternFill>
    </fill>
    <fill>
      <patternFill patternType="solid">
        <fgColor rgb="FFFFFF00"/>
        <bgColor rgb="FFFFFF00"/>
      </patternFill>
    </fill>
    <fill>
      <patternFill patternType="solid">
        <fgColor rgb="FF2A6099"/>
        <bgColor rgb="FF666699"/>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style="thin">
        <color rgb="FFDEDEDE"/>
      </left>
      <right style="thin">
        <color rgb="FFDEDEDE"/>
      </right>
      <top/>
      <bottom style="thin">
        <color rgb="FFDEDED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true"/>
    </xf>
    <xf numFmtId="165" fontId="0" fillId="2" borderId="1" xfId="0" applyFont="false" applyBorder="true" applyAlignment="true" applyProtection="true">
      <alignment horizontal="center" vertical="bottom" textRotation="0" wrapText="false" indent="0" shrinkToFit="false"/>
      <protection locked="false" hidden="false"/>
    </xf>
    <xf numFmtId="164" fontId="4" fillId="3" borderId="0" xfId="0" applyFont="true" applyBorder="true" applyAlignment="true" applyProtection="true">
      <alignment horizontal="general"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5" fillId="4" borderId="2" xfId="0" applyFont="true" applyBorder="true" applyAlignment="true" applyProtection="true">
      <alignment horizontal="center" vertical="bottom" textRotation="0" wrapText="false" indent="0" shrinkToFit="false"/>
      <protection locked="true" hidden="true"/>
    </xf>
    <xf numFmtId="164" fontId="6" fillId="0" borderId="0" xfId="0" applyFont="true" applyBorder="false" applyAlignment="true" applyProtection="true">
      <alignment horizontal="center" vertical="bottom" textRotation="0" wrapText="false" indent="0" shrinkToFit="false"/>
      <protection locked="true" hidden="true"/>
    </xf>
    <xf numFmtId="166" fontId="0" fillId="2" borderId="1" xfId="0" applyFont="false" applyBorder="true" applyAlignment="true" applyProtection="true">
      <alignment horizontal="center" vertical="bottom" textRotation="0" wrapText="false" indent="0" shrinkToFit="false"/>
      <protection locked="false" hidden="false"/>
    </xf>
    <xf numFmtId="167" fontId="0" fillId="0" borderId="0" xfId="0" applyFont="false" applyBorder="false" applyAlignment="true" applyProtection="true">
      <alignment horizontal="center" vertical="top" textRotation="0" wrapText="false" indent="0" shrinkToFit="false"/>
      <protection locked="true" hidden="true"/>
    </xf>
    <xf numFmtId="164" fontId="7" fillId="0" borderId="0" xfId="0" applyFont="true" applyBorder="false" applyAlignment="true" applyProtection="true">
      <alignment horizontal="general" vertical="bottom" textRotation="0" wrapText="false" indent="0" shrinkToFit="false"/>
      <protection locked="true" hidden="true"/>
    </xf>
    <xf numFmtId="164" fontId="9" fillId="5" borderId="1" xfId="0" applyFont="true" applyBorder="true" applyAlignment="true" applyProtection="true">
      <alignment horizontal="center" vertical="bottom" textRotation="0" wrapText="false" indent="0" shrinkToFit="false"/>
      <protection locked="true" hidden="true"/>
    </xf>
    <xf numFmtId="164" fontId="10" fillId="6" borderId="0" xfId="0" applyFont="true" applyBorder="false" applyAlignment="true" applyProtection="true">
      <alignment horizontal="general" vertical="bottom" textRotation="0" wrapText="false" indent="0" shrinkToFit="false"/>
      <protection locked="true" hidden="true"/>
    </xf>
    <xf numFmtId="168" fontId="0" fillId="0" borderId="0" xfId="0" applyFont="false" applyBorder="false" applyAlignment="true" applyProtection="true">
      <alignment horizontal="center" vertical="bottom" textRotation="0" wrapText="false" indent="0" shrinkToFit="false"/>
      <protection locked="true" hidden="true"/>
    </xf>
    <xf numFmtId="169" fontId="11" fillId="0" borderId="1"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0" fillId="7" borderId="0" xfId="0" applyFont="false" applyBorder="false" applyAlignment="true" applyProtection="true">
      <alignment horizontal="center" vertical="bottom" textRotation="0" wrapText="false" indent="0" shrinkToFit="false"/>
      <protection locked="true" hidden="true"/>
    </xf>
    <xf numFmtId="170" fontId="9" fillId="8" borderId="1" xfId="0" applyFont="true" applyBorder="true" applyAlignment="true" applyProtection="true">
      <alignment horizontal="center" vertical="bottom" textRotation="0" wrapText="false" indent="0" shrinkToFit="false"/>
      <protection locked="true" hidden="true"/>
    </xf>
    <xf numFmtId="170" fontId="12" fillId="8" borderId="1" xfId="0" applyFont="true" applyBorder="true" applyAlignment="true" applyProtection="true">
      <alignment horizontal="center" vertical="bottom" textRotation="0" wrapText="false" indent="0" shrinkToFit="false"/>
      <protection locked="true" hidden="true"/>
    </xf>
    <xf numFmtId="169" fontId="0" fillId="5" borderId="1" xfId="0" applyFont="false" applyBorder="true" applyAlignment="true" applyProtection="true">
      <alignment horizontal="center" vertical="bottom" textRotation="0" wrapText="false" indent="0" shrinkToFit="false"/>
      <protection locked="true" hidden="true"/>
    </xf>
    <xf numFmtId="170" fontId="12" fillId="5" borderId="1" xfId="0" applyFont="true" applyBorder="true" applyAlignment="true" applyProtection="true">
      <alignment horizontal="center" vertical="bottom" textRotation="0" wrapText="false" indent="0" shrinkToFit="false"/>
      <protection locked="true" hidden="true"/>
    </xf>
    <xf numFmtId="169" fontId="0" fillId="5" borderId="1" xfId="0" applyFont="false" applyBorder="true" applyAlignment="true" applyProtection="true">
      <alignment horizontal="general" vertical="bottom" textRotation="0" wrapText="false" indent="0" shrinkToFit="false"/>
      <protection locked="true" hidden="true"/>
    </xf>
    <xf numFmtId="164" fontId="5" fillId="5" borderId="0" xfId="0" applyFont="true" applyBorder="false" applyAlignment="true" applyProtection="true">
      <alignment horizontal="general" vertical="bottom" textRotation="0" wrapText="false" indent="0" shrinkToFit="false"/>
      <protection locked="true" hidden="true"/>
    </xf>
    <xf numFmtId="169" fontId="0" fillId="5" borderId="1" xfId="0" applyFont="false" applyBorder="true" applyAlignment="true" applyProtection="true">
      <alignment horizontal="center" vertical="bottom" textRotation="0" wrapText="false" indent="0" shrinkToFit="false"/>
      <protection locked="true" hidden="false"/>
    </xf>
    <xf numFmtId="170" fontId="12" fillId="5" borderId="1" xfId="0" applyFont="true" applyBorder="true" applyAlignment="true" applyProtection="true">
      <alignment horizontal="center" vertical="bottom" textRotation="0" wrapText="false" indent="0" shrinkToFit="false"/>
      <protection locked="true" hidden="false"/>
    </xf>
    <xf numFmtId="169" fontId="0" fillId="5" borderId="1" xfId="0" applyFont="false" applyBorder="true" applyAlignment="true" applyProtection="true">
      <alignment horizontal="general" vertical="bottom" textRotation="0" wrapText="false" indent="0" shrinkToFit="false"/>
      <protection locked="true" hidden="false"/>
    </xf>
    <xf numFmtId="164" fontId="6" fillId="3" borderId="1" xfId="0" applyFont="true" applyBorder="true" applyAlignment="true" applyProtection="true">
      <alignment horizontal="general" vertical="top" textRotation="0" wrapText="false" indent="0" shrinkToFit="false"/>
      <protection locked="false" hidden="false"/>
    </xf>
    <xf numFmtId="164" fontId="0" fillId="3" borderId="1" xfId="0" applyFont="true" applyBorder="true" applyAlignment="true" applyProtection="true">
      <alignment horizontal="general" vertical="top" textRotation="0" wrapText="true" indent="0" shrinkToFit="false"/>
      <protection locked="false" hidden="false"/>
    </xf>
    <xf numFmtId="164" fontId="13" fillId="0" borderId="1" xfId="0" applyFont="true" applyBorder="true" applyAlignment="true" applyProtection="true">
      <alignment horizontal="left" vertical="top"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false" hidden="false"/>
    </xf>
    <xf numFmtId="164" fontId="4" fillId="3" borderId="0" xfId="0" applyFont="true" applyBorder="true" applyAlignment="true" applyProtection="true">
      <alignment horizontal="general" vertical="bottom" textRotation="0" wrapText="false" indent="0" shrinkToFit="false"/>
      <protection locked="true" hidden="false"/>
    </xf>
    <xf numFmtId="164" fontId="5" fillId="4" borderId="2"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false" hidden="false"/>
    </xf>
    <xf numFmtId="167" fontId="0" fillId="0" borderId="0" xfId="0" applyFont="false" applyBorder="false" applyAlignment="true" applyProtection="true">
      <alignment horizontal="center" vertical="top" textRotation="0" wrapText="false" indent="0" shrinkToFit="false"/>
      <protection locked="fals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9" fillId="5" borderId="1" xfId="0" applyFont="true" applyBorder="true" applyAlignment="true" applyProtection="true">
      <alignment horizontal="center" vertical="bottom" textRotation="0" wrapText="false" indent="0" shrinkToFit="false"/>
      <protection locked="true" hidden="false"/>
    </xf>
    <xf numFmtId="170" fontId="0" fillId="0" borderId="1" xfId="0" applyFont="false" applyBorder="true" applyAlignment="true" applyProtection="true">
      <alignment horizontal="center" vertical="bottom" textRotation="0" wrapText="false" indent="0" shrinkToFit="false"/>
      <protection locked="true" hidden="false"/>
    </xf>
    <xf numFmtId="170" fontId="9" fillId="0" borderId="1" xfId="0" applyFont="true" applyBorder="true" applyAlignment="true" applyProtection="true">
      <alignment horizontal="center" vertical="bottom" textRotation="0" wrapText="false" indent="0" shrinkToFit="false"/>
      <protection locked="true" hidden="false"/>
    </xf>
    <xf numFmtId="164" fontId="0" fillId="9" borderId="0" xfId="0" applyFont="false" applyBorder="false" applyAlignment="true" applyProtection="true">
      <alignment horizontal="general" vertical="bottom" textRotation="0" wrapText="false" indent="0" shrinkToFit="false"/>
      <protection locked="true" hidden="false"/>
    </xf>
    <xf numFmtId="164" fontId="0" fillId="9" borderId="0" xfId="0" applyFont="false" applyBorder="false" applyAlignment="true" applyProtection="true">
      <alignment horizontal="center" vertical="bottom" textRotation="0" wrapText="false" indent="0" shrinkToFit="false"/>
      <protection locked="true" hidden="false"/>
    </xf>
    <xf numFmtId="164" fontId="9" fillId="5" borderId="0" xfId="0" applyFont="true" applyBorder="false" applyAlignment="true" applyProtection="true">
      <alignment horizontal="left" vertical="bottom" textRotation="0" wrapText="false" indent="0" shrinkToFit="false"/>
      <protection locked="true" hidden="false"/>
    </xf>
    <xf numFmtId="164" fontId="10" fillId="6" borderId="0" xfId="0" applyFont="true" applyBorder="false" applyAlignment="true" applyProtection="true">
      <alignment horizontal="general" vertical="bottom" textRotation="0" wrapText="false" indent="0" shrinkToFit="false"/>
      <protection locked="true" hidden="false"/>
    </xf>
    <xf numFmtId="170" fontId="9" fillId="8" borderId="1" xfId="0" applyFont="true" applyBorder="true" applyAlignment="true" applyProtection="true">
      <alignment horizontal="center" vertical="bottom" textRotation="0" wrapText="false" indent="0" shrinkToFit="false"/>
      <protection locked="true" hidden="false"/>
    </xf>
    <xf numFmtId="170" fontId="12" fillId="8" borderId="1" xfId="0" applyFont="true" applyBorder="true" applyAlignment="true" applyProtection="true">
      <alignment horizontal="center" vertical="bottom" textRotation="0" wrapText="false" indent="0" shrinkToFit="false"/>
      <protection locked="true" hidden="false"/>
    </xf>
    <xf numFmtId="164" fontId="5" fillId="5" borderId="0" xfId="0" applyFont="true" applyBorder="false" applyAlignment="true" applyProtection="true">
      <alignment horizontal="general" vertical="bottom" textRotation="0" wrapText="false" indent="0" shrinkToFit="false"/>
      <protection locked="true" hidden="false"/>
    </xf>
    <xf numFmtId="164" fontId="5" fillId="0" borderId="1" xfId="0" applyFont="true" applyBorder="true" applyAlignment="true" applyProtection="true">
      <alignment horizontal="left" vertical="bottom"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24" fillId="3" borderId="0" xfId="0" applyFont="true" applyBorder="false" applyAlignment="true" applyProtection="true">
      <alignment horizontal="general" vertical="bottom" textRotation="0" wrapText="false" indent="0" shrinkToFit="false"/>
      <protection locked="true" hidden="false"/>
    </xf>
    <xf numFmtId="167" fontId="11" fillId="0" borderId="0" xfId="0" applyFont="true" applyBorder="false" applyAlignment="true" applyProtection="true">
      <alignment horizontal="general" vertical="bottom" textRotation="0" wrapText="true" indent="0" shrinkToFit="false"/>
      <protection locked="true" hidden="false"/>
    </xf>
    <xf numFmtId="167" fontId="5" fillId="0" borderId="0" xfId="0" applyFont="true" applyBorder="false" applyAlignment="true" applyProtection="true">
      <alignment horizontal="general" vertical="bottom" textRotation="0" wrapText="true" indent="0" shrinkToFit="false"/>
      <protection locked="true" hidden="false"/>
    </xf>
    <xf numFmtId="164" fontId="5" fillId="0" borderId="0" xfId="0" applyFont="true" applyBorder="false" applyAlignment="true" applyProtection="true">
      <alignment horizontal="general" vertical="bottom" textRotation="0" wrapText="true" indent="0" shrinkToFit="false"/>
      <protection locked="true" hidden="false"/>
    </xf>
    <xf numFmtId="171" fontId="25" fillId="2" borderId="1" xfId="0" applyFont="true" applyBorder="true" applyAlignment="true" applyProtection="true">
      <alignment horizontal="left" vertical="bottom" textRotation="0" wrapText="false" indent="0" shrinkToFit="false"/>
      <protection locked="true" hidden="false"/>
    </xf>
    <xf numFmtId="164" fontId="12" fillId="2"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left" vertical="bottom" textRotation="0" wrapText="fals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4" fontId="27" fillId="8" borderId="0" xfId="0" applyFont="true" applyBorder="false" applyAlignment="true" applyProtection="true">
      <alignment horizontal="general" vertical="bottom" textRotation="0" wrapText="true" indent="0" shrinkToFit="false"/>
      <protection locked="true" hidden="false"/>
    </xf>
    <xf numFmtId="164" fontId="27" fillId="0" borderId="0" xfId="0" applyFont="true" applyBorder="false" applyAlignment="true" applyProtection="true">
      <alignment horizontal="general" vertical="bottom" textRotation="0" wrapText="true" indent="0" shrinkToFit="false"/>
      <protection locked="true" hidden="false"/>
    </xf>
    <xf numFmtId="164" fontId="28" fillId="0" borderId="0" xfId="0" applyFont="true" applyBorder="false" applyAlignment="true" applyProtection="true">
      <alignment horizontal="center" vertical="bottom" textRotation="0" wrapText="false" indent="0" shrinkToFit="false"/>
      <protection locked="true" hidden="false"/>
    </xf>
    <xf numFmtId="164" fontId="26" fillId="0" borderId="0" xfId="0" applyFont="true" applyBorder="false" applyAlignment="true" applyProtection="true">
      <alignment horizontal="center" vertical="bottom" textRotation="0" wrapText="false" indent="0" shrinkToFit="false"/>
      <protection locked="true" hidden="false"/>
    </xf>
    <xf numFmtId="171" fontId="25" fillId="2" borderId="1" xfId="0" applyFont="true" applyBorder="true" applyAlignment="true" applyProtection="true">
      <alignment horizontal="left" vertical="top" textRotation="0" wrapText="true" indent="0" shrinkToFit="false"/>
      <protection locked="true" hidden="false"/>
    </xf>
    <xf numFmtId="171" fontId="25" fillId="0" borderId="1" xfId="0" applyFont="true" applyBorder="true" applyAlignment="true" applyProtection="true">
      <alignment horizontal="left" vertical="bottom" textRotation="0" wrapText="false" indent="0" shrinkToFit="false"/>
      <protection locked="true" hidden="false"/>
    </xf>
    <xf numFmtId="164" fontId="6" fillId="2" borderId="0" xfId="0" applyFont="true" applyBorder="false" applyAlignment="true" applyProtection="true">
      <alignment horizontal="general" vertical="bottom" textRotation="0" wrapText="false" indent="0" shrinkToFit="false"/>
      <protection locked="true" hidden="false"/>
    </xf>
    <xf numFmtId="164" fontId="6" fillId="2" borderId="0" xfId="0" applyFont="true" applyBorder="false" applyAlignment="true" applyProtection="true">
      <alignment horizontal="general" vertical="bottom" textRotation="0" wrapText="true" indent="0" shrinkToFit="false"/>
      <protection locked="true" hidden="false"/>
    </xf>
    <xf numFmtId="164" fontId="30" fillId="8" borderId="0" xfId="0" applyFont="true" applyBorder="false" applyAlignment="true" applyProtection="true">
      <alignment horizontal="general" vertical="bottom" textRotation="0" wrapText="true" indent="0" shrinkToFit="false"/>
      <protection locked="true" hidden="false"/>
    </xf>
    <xf numFmtId="164" fontId="0" fillId="3" borderId="0" xfId="0" applyFont="true" applyBorder="false" applyAlignment="true" applyProtection="true">
      <alignment horizontal="general" vertical="bottom" textRotation="0" wrapText="false" indent="0" shrinkToFit="false"/>
      <protection locked="true" hidden="false"/>
    </xf>
    <xf numFmtId="167" fontId="32" fillId="8" borderId="0" xfId="0" applyFont="true" applyBorder="false" applyAlignment="true" applyProtection="true">
      <alignment horizontal="general" vertical="bottom" textRotation="0" wrapText="true" indent="0" shrinkToFit="false"/>
      <protection locked="true" hidden="false"/>
    </xf>
    <xf numFmtId="164" fontId="33" fillId="0" borderId="0" xfId="0" applyFont="true" applyBorder="false" applyAlignment="true" applyProtection="true">
      <alignment horizontal="general" vertical="bottom" textRotation="0" wrapText="false" indent="0" shrinkToFit="false"/>
      <protection locked="true" hidden="false"/>
    </xf>
    <xf numFmtId="167" fontId="33" fillId="0" borderId="0" xfId="0" applyFont="true" applyBorder="false" applyAlignment="true" applyProtection="true">
      <alignment horizontal="general" vertical="bottom" textRotation="0" wrapText="true" indent="0" shrinkToFit="false"/>
      <protection locked="true" hidden="false"/>
    </xf>
    <xf numFmtId="167" fontId="34" fillId="0" borderId="0" xfId="0" applyFont="true" applyBorder="false" applyAlignment="true" applyProtection="true">
      <alignment horizontal="general" vertical="bottom" textRotation="0" wrapText="true" indent="0" shrinkToFit="false"/>
      <protection locked="true" hidden="false"/>
    </xf>
    <xf numFmtId="167" fontId="0" fillId="0" borderId="0" xfId="0" applyFont="false" applyBorder="false" applyAlignment="true" applyProtection="true">
      <alignment horizontal="general" vertical="bottom" textRotation="0" wrapText="true" indent="0" shrinkToFit="false"/>
      <protection locked="true" hidden="false"/>
    </xf>
    <xf numFmtId="167" fontId="35" fillId="0" borderId="0" xfId="0" applyFont="true" applyBorder="false" applyAlignment="true" applyProtection="true">
      <alignment horizontal="general" vertical="top" textRotation="0" wrapText="true" indent="0" shrinkToFit="false"/>
      <protection locked="true" hidden="false"/>
    </xf>
    <xf numFmtId="164" fontId="36" fillId="0" borderId="0" xfId="0" applyFont="true" applyBorder="false" applyAlignment="true" applyProtection="tru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EEEEE"/>
      <rgbColor rgb="FFFF0000"/>
      <rgbColor rgb="FF00FF00"/>
      <rgbColor rgb="FF0000FF"/>
      <rgbColor rgb="FFFFFF00"/>
      <rgbColor rgb="FFFF00FF"/>
      <rgbColor rgb="FF00FFFF"/>
      <rgbColor rgb="FF800000"/>
      <rgbColor rgb="FF008000"/>
      <rgbColor rgb="FF000080"/>
      <rgbColor rgb="FF808000"/>
      <rgbColor rgb="FFBF0041"/>
      <rgbColor rgb="FF008080"/>
      <rgbColor rgb="FFCCCCCC"/>
      <rgbColor rgb="FF808080"/>
      <rgbColor rgb="FF9999FF"/>
      <rgbColor rgb="FF993366"/>
      <rgbColor rgb="FFFFFFCC"/>
      <rgbColor rgb="FFDEDEDE"/>
      <rgbColor rgb="FF660066"/>
      <rgbColor rgb="FFFF8080"/>
      <rgbColor rgb="FF2A6099"/>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B3B3B3"/>
      <rgbColor rgb="FFFF99CC"/>
      <rgbColor rgb="FFCC99FF"/>
      <rgbColor rgb="FFFFCC99"/>
      <rgbColor rgb="FF3366FF"/>
      <rgbColor rgb="FF33CCCC"/>
      <rgbColor rgb="FF99CC00"/>
      <rgbColor rgb="FFFFCC00"/>
      <rgbColor rgb="FFFF8000"/>
      <rgbColor rgb="FFFF6600"/>
      <rgbColor rgb="FF666699"/>
      <rgbColor rgb="FFB2B2B2"/>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charts/chart2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ineChart>
        <c:grouping val="standard"/>
        <c:varyColors val="0"/>
        <c:ser>
          <c:idx val="0"/>
          <c:order val="0"/>
          <c:tx>
            <c:strRef>
              <c:f>'1 Störgeräusch durch Personen'!$B$27:$B$27</c:f>
              <c:strCache>
                <c:ptCount val="1"/>
                <c:pt idx="0">
                  <c:v>Schreien</c:v>
                </c:pt>
              </c:strCache>
            </c:strRef>
          </c:tx>
          <c:spPr>
            <a:solidFill>
              <a:srgbClr val="ff0000"/>
            </a:solidFill>
            <a:ln w="28800">
              <a:solidFill>
                <a:srgbClr val="ff0000"/>
              </a:solidFill>
              <a:round/>
            </a:ln>
          </c:spPr>
          <c:marker>
            <c:symbol val="triangle"/>
            <c:size val="8"/>
            <c:spPr>
              <a:solidFill>
                <a:srgbClr val="ff0000"/>
              </a:solidFill>
            </c:spPr>
          </c:marker>
          <c:dLbls>
            <c:txPr>
              <a:bodyPr wrap="non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'1 Störgeräusch durch Personen'!$C$11:$I$11</c:f>
              <c:strCache>
                <c:ptCount val="7"/>
                <c:pt idx="0">
                  <c:v>125 Hz</c:v>
                </c:pt>
                <c:pt idx="1">
                  <c:v>250 Hz</c:v>
                </c:pt>
                <c:pt idx="2">
                  <c:v>500 Hz</c:v>
                </c:pt>
                <c:pt idx="3">
                  <c:v>1 kHz</c:v>
                </c:pt>
                <c:pt idx="4">
                  <c:v>2 kHz</c:v>
                </c:pt>
                <c:pt idx="5">
                  <c:v>4 kHz</c:v>
                </c:pt>
                <c:pt idx="6">
                  <c:v>8 kHz</c:v>
                </c:pt>
              </c:strCache>
            </c:strRef>
          </c:cat>
          <c:val>
            <c:numRef>
              <c:f>'1 Störgeräusch durch Personen'!$C$27:$I$27</c:f>
              <c:numCache>
                <c:formatCode>General</c:formatCode>
                <c:ptCount val="7"/>
                <c:pt idx="0">
                  <c:v>62.9317412396815</c:v>
                </c:pt>
                <c:pt idx="1">
                  <c:v>71.0317412396815</c:v>
                </c:pt>
                <c:pt idx="2">
                  <c:v>81.9317412396815</c:v>
                </c:pt>
                <c:pt idx="3">
                  <c:v>87.2317412396815</c:v>
                </c:pt>
                <c:pt idx="4">
                  <c:v>80.3317412396815</c:v>
                </c:pt>
                <c:pt idx="5">
                  <c:v>72.8317412396815</c:v>
                </c:pt>
                <c:pt idx="6">
                  <c:v>62.0317412396815</c:v>
                </c:pt>
              </c:numCache>
            </c:numRef>
          </c:val>
          <c:smooth val="1"/>
        </c:ser>
        <c:ser>
          <c:idx val="1"/>
          <c:order val="1"/>
          <c:tx>
            <c:strRef>
              <c:f>'1 Störgeräusch durch Personen'!$B$22:$B$22</c:f>
              <c:strCache>
                <c:ptCount val="1"/>
                <c:pt idx="0">
                  <c:v>Lautes Sprechen</c:v>
                </c:pt>
              </c:strCache>
            </c:strRef>
          </c:tx>
          <c:spPr>
            <a:solidFill>
              <a:srgbClr val="ff8000"/>
            </a:solidFill>
            <a:ln w="28800">
              <a:solidFill>
                <a:srgbClr val="ff8000"/>
              </a:solidFill>
              <a:round/>
            </a:ln>
          </c:spPr>
          <c:marker>
            <c:symbol val="triangle"/>
            <c:size val="8"/>
            <c:spPr>
              <a:solidFill>
                <a:srgbClr val="ff8000"/>
              </a:solidFill>
            </c:spPr>
          </c:marker>
          <c:dLbls>
            <c:txPr>
              <a:bodyPr wrap="non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'1 Störgeräusch durch Personen'!$C$11:$I$11</c:f>
              <c:strCache>
                <c:ptCount val="7"/>
                <c:pt idx="0">
                  <c:v>125 Hz</c:v>
                </c:pt>
                <c:pt idx="1">
                  <c:v>250 Hz</c:v>
                </c:pt>
                <c:pt idx="2">
                  <c:v>500 Hz</c:v>
                </c:pt>
                <c:pt idx="3">
                  <c:v>1 kHz</c:v>
                </c:pt>
                <c:pt idx="4">
                  <c:v>2 kHz</c:v>
                </c:pt>
                <c:pt idx="5">
                  <c:v>4 kHz</c:v>
                </c:pt>
                <c:pt idx="6">
                  <c:v>8 kHz</c:v>
                </c:pt>
              </c:strCache>
            </c:strRef>
          </c:cat>
          <c:val>
            <c:numRef>
              <c:f>'1 Störgeräusch durch Personen'!$C$22:$I$22</c:f>
              <c:numCache>
                <c:formatCode>General</c:formatCode>
                <c:ptCount val="7"/>
                <c:pt idx="0">
                  <c:v>61.9317412396815</c:v>
                </c:pt>
                <c:pt idx="1">
                  <c:v>70.0317412396815</c:v>
                </c:pt>
                <c:pt idx="2">
                  <c:v>77.5317412396815</c:v>
                </c:pt>
                <c:pt idx="3">
                  <c:v>78.1317412396815</c:v>
                </c:pt>
                <c:pt idx="4">
                  <c:v>70.8317412396815</c:v>
                </c:pt>
                <c:pt idx="5">
                  <c:v>63.8317412396815</c:v>
                </c:pt>
                <c:pt idx="6">
                  <c:v>52.7317412396815</c:v>
                </c:pt>
              </c:numCache>
            </c:numRef>
          </c:val>
          <c:smooth val="1"/>
        </c:ser>
        <c:ser>
          <c:idx val="2"/>
          <c:order val="2"/>
          <c:tx>
            <c:strRef>
              <c:f>'1 Störgeräusch durch Personen'!$B$17:$B$17</c:f>
              <c:strCache>
                <c:ptCount val="1"/>
                <c:pt idx="0">
                  <c:v>Angehobenes Sprechen</c:v>
                </c:pt>
              </c:strCache>
            </c:strRef>
          </c:tx>
          <c:spPr>
            <a:solidFill>
              <a:srgbClr val="000000"/>
            </a:solidFill>
            <a:ln w="28800">
              <a:solidFill>
                <a:srgbClr val="000000"/>
              </a:solidFill>
              <a:round/>
            </a:ln>
          </c:spPr>
          <c:marker>
            <c:symbol val="triangle"/>
            <c:size val="8"/>
            <c:spPr>
              <a:solidFill>
                <a:srgbClr val="000000"/>
              </a:solidFill>
            </c:spPr>
          </c:marker>
          <c:dLbls>
            <c:txPr>
              <a:bodyPr wrap="non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'1 Störgeräusch durch Personen'!$C$11:$I$11</c:f>
              <c:strCache>
                <c:ptCount val="7"/>
                <c:pt idx="0">
                  <c:v>125 Hz</c:v>
                </c:pt>
                <c:pt idx="1">
                  <c:v>250 Hz</c:v>
                </c:pt>
                <c:pt idx="2">
                  <c:v>500 Hz</c:v>
                </c:pt>
                <c:pt idx="3">
                  <c:v>1 kHz</c:v>
                </c:pt>
                <c:pt idx="4">
                  <c:v>2 kHz</c:v>
                </c:pt>
                <c:pt idx="5">
                  <c:v>4 kHz</c:v>
                </c:pt>
                <c:pt idx="6">
                  <c:v>8 kHz</c:v>
                </c:pt>
              </c:strCache>
            </c:strRef>
          </c:cat>
          <c:val>
            <c:numRef>
              <c:f>'1 Störgeräusch durch Personen'!$C$17:$I$17</c:f>
              <c:numCache>
                <c:formatCode>General</c:formatCode>
                <c:ptCount val="7"/>
                <c:pt idx="0">
                  <c:v>57.9317412396815</c:v>
                </c:pt>
                <c:pt idx="1">
                  <c:v>67.4317412396815</c:v>
                </c:pt>
                <c:pt idx="2">
                  <c:v>72.8317412396815</c:v>
                </c:pt>
                <c:pt idx="3">
                  <c:v>69.8317412396815</c:v>
                </c:pt>
                <c:pt idx="4">
                  <c:v>61.7317412396815</c:v>
                </c:pt>
                <c:pt idx="5">
                  <c:v>55.2317412396815</c:v>
                </c:pt>
                <c:pt idx="6">
                  <c:v>46.3317412396815</c:v>
                </c:pt>
              </c:numCache>
            </c:numRef>
          </c:val>
          <c:smooth val="1"/>
        </c:ser>
        <c:ser>
          <c:idx val="3"/>
          <c:order val="3"/>
          <c:tx>
            <c:strRef>
              <c:f>'1 Störgeräusch durch Personen'!$B$12:$B$12</c:f>
              <c:strCache>
                <c:ptCount val="1"/>
                <c:pt idx="0">
                  <c:v>Normales Sprechen</c:v>
                </c:pt>
              </c:strCache>
            </c:strRef>
          </c:tx>
          <c:spPr>
            <a:solidFill>
              <a:srgbClr val="808080"/>
            </a:solidFill>
            <a:ln w="28800">
              <a:solidFill>
                <a:srgbClr val="808080"/>
              </a:solidFill>
              <a:round/>
            </a:ln>
          </c:spPr>
          <c:dPt>
            <c:idx val="0"/>
          </c:dPt>
          <c:dLbls>
            <c:dLbl>
              <c:idx val="0"/>
              <c:txPr>
                <a:bodyPr wrap="none"/>
                <a:lstStyle/>
                <a:p>
                  <a:pPr>
                    <a:defRPr b="0" sz="1000" spc="-1" strike="noStrike">
                      <a:solidFill>
                        <a:srgbClr val="000000"/>
                      </a:solidFill>
                      <a:latin typeface="Arial"/>
                    </a:defRPr>
                  </a:pPr>
                </a:p>
              </c:txPr>
              <c:dLblPos val="r"/>
              <c:showLegendKey val="0"/>
              <c:showVal val="0"/>
              <c:showCatName val="0"/>
              <c:showSerName val="0"/>
              <c:showPercent val="0"/>
              <c:separator> </c:separator>
            </c:dLbl>
            <c:txPr>
              <a:bodyPr wrap="non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'1 Störgeräusch durch Personen'!$C$11:$I$11</c:f>
              <c:strCache>
                <c:ptCount val="7"/>
                <c:pt idx="0">
                  <c:v>125 Hz</c:v>
                </c:pt>
                <c:pt idx="1">
                  <c:v>250 Hz</c:v>
                </c:pt>
                <c:pt idx="2">
                  <c:v>500 Hz</c:v>
                </c:pt>
                <c:pt idx="3">
                  <c:v>1 kHz</c:v>
                </c:pt>
                <c:pt idx="4">
                  <c:v>2 kHz</c:v>
                </c:pt>
                <c:pt idx="5">
                  <c:v>4 kHz</c:v>
                </c:pt>
                <c:pt idx="6">
                  <c:v>8 kHz</c:v>
                </c:pt>
              </c:strCache>
            </c:strRef>
          </c:cat>
          <c:val>
            <c:numRef>
              <c:f>'1 Störgeräusch durch Personen'!$C$12:$I$12</c:f>
              <c:numCache>
                <c:formatCode>General</c:formatCode>
                <c:ptCount val="7"/>
                <c:pt idx="0">
                  <c:v>52.9317412396815</c:v>
                </c:pt>
                <c:pt idx="1">
                  <c:v>63.2317412396815</c:v>
                </c:pt>
                <c:pt idx="2">
                  <c:v>66.9317412396815</c:v>
                </c:pt>
                <c:pt idx="3">
                  <c:v>60.9317412396815</c:v>
                </c:pt>
                <c:pt idx="4">
                  <c:v>53.7317412396815</c:v>
                </c:pt>
                <c:pt idx="5">
                  <c:v>47.7317412396815</c:v>
                </c:pt>
                <c:pt idx="6">
                  <c:v>42.4317412396815</c:v>
                </c:pt>
              </c:numCache>
            </c:numRef>
          </c:val>
          <c:smooth val="1"/>
        </c:ser>
        <c:hiLowLines>
          <c:spPr>
            <a:ln w="0">
              <a:noFill/>
            </a:ln>
          </c:spPr>
        </c:hiLowLines>
        <c:marker val="1"/>
        <c:axId val="69693083"/>
        <c:axId val="7575380"/>
      </c:lineChart>
      <c:catAx>
        <c:axId val="69693083"/>
        <c:scaling>
          <c:orientation val="minMax"/>
        </c:scaling>
        <c:delete val="0"/>
        <c:axPos val="b"/>
        <c:title>
          <c:tx>
            <c:rich>
              <a:bodyPr rot="0"/>
              <a:lstStyle/>
              <a:p>
                <a:pPr>
                  <a:defRPr b="0" lang="de-DE" sz="900" spc="-1" strike="noStrike">
                    <a:solidFill>
                      <a:srgbClr val="000000"/>
                    </a:solidFill>
                    <a:latin typeface="Arial"/>
                  </a:defRPr>
                </a:pPr>
                <a:r>
                  <a:rPr b="0" lang="de-DE" sz="900" spc="-1" strike="noStrike">
                    <a:solidFill>
                      <a:srgbClr val="000000"/>
                    </a:solidFill>
                    <a:latin typeface="Arial"/>
                  </a:rPr>
                  <a:t>Oktav-Bänder</a:t>
                </a:r>
              </a:p>
            </c:rich>
          </c:tx>
          <c:overlay val="0"/>
          <c:spPr>
            <a:noFill/>
            <a:ln w="0">
              <a:noFill/>
            </a:ln>
          </c:spPr>
        </c:title>
        <c:numFmt formatCode="General" sourceLinked="0"/>
        <c:majorTickMark val="out"/>
        <c:minorTickMark val="none"/>
        <c:tickLblPos val="nextTo"/>
        <c:spPr>
          <a:ln w="0">
            <a:solidFill>
              <a:srgbClr val="b3b3b3"/>
            </a:solidFill>
          </a:ln>
        </c:spPr>
        <c:txPr>
          <a:bodyPr/>
          <a:lstStyle/>
          <a:p>
            <a:pPr>
              <a:defRPr b="1" sz="1000" spc="-1" strike="noStrike">
                <a:solidFill>
                  <a:srgbClr val="000000"/>
                </a:solidFill>
                <a:latin typeface="Arial"/>
              </a:defRPr>
            </a:pPr>
          </a:p>
        </c:txPr>
        <c:crossAx val="7575380"/>
        <c:crossesAt val="0"/>
        <c:auto val="1"/>
        <c:lblAlgn val="ctr"/>
        <c:lblOffset val="100"/>
        <c:noMultiLvlLbl val="0"/>
      </c:catAx>
      <c:valAx>
        <c:axId val="7575380"/>
        <c:scaling>
          <c:orientation val="minMax"/>
          <c:min val="20"/>
        </c:scaling>
        <c:delete val="0"/>
        <c:axPos val="l"/>
        <c:majorGridlines>
          <c:spPr>
            <a:ln w="0">
              <a:solidFill>
                <a:srgbClr val="b3b3b3"/>
              </a:solidFill>
            </a:ln>
          </c:spPr>
        </c:majorGridlines>
        <c:minorGridlines>
          <c:spPr>
            <a:ln w="0">
              <a:solidFill>
                <a:srgbClr val="dddddd"/>
              </a:solidFill>
            </a:ln>
          </c:spPr>
        </c:minorGridlines>
        <c:title>
          <c:tx>
            <c:rich>
              <a:bodyPr rot="-5400000"/>
              <a:lstStyle/>
              <a:p>
                <a:pPr>
                  <a:defRPr b="1" lang="de-DE" sz="900" spc="-1" strike="noStrike">
                    <a:solidFill>
                      <a:srgbClr val="000000"/>
                    </a:solidFill>
                    <a:latin typeface="Arial"/>
                  </a:defRPr>
                </a:pPr>
                <a:r>
                  <a:rPr b="1" lang="de-DE" sz="900" spc="-1" strike="noStrike">
                    <a:solidFill>
                      <a:srgbClr val="000000"/>
                    </a:solidFill>
                    <a:latin typeface="Arial"/>
                  </a:rPr>
                  <a:t>Störgeräuschpegel
dB SPL</a:t>
                </a:r>
              </a:p>
            </c:rich>
          </c:tx>
          <c:layout>
            <c:manualLayout>
              <c:xMode val="edge"/>
              <c:yMode val="edge"/>
              <c:x val="0.0175189953151451"/>
              <c:y val="0.341688089117395"/>
            </c:manualLayout>
          </c:layout>
          <c:overlay val="0"/>
          <c:spPr>
            <a:noFill/>
            <a:ln w="0">
              <a:noFill/>
            </a:ln>
          </c:spPr>
        </c:title>
        <c:numFmt formatCode="0.0" sourceLinked="0"/>
        <c:majorTickMark val="out"/>
        <c:minorTickMark val="none"/>
        <c:tickLblPos val="nextTo"/>
        <c:spPr>
          <a:ln w="0">
            <a:solidFill>
              <a:srgbClr val="b3b3b3"/>
            </a:solidFill>
          </a:ln>
        </c:spPr>
        <c:txPr>
          <a:bodyPr/>
          <a:lstStyle/>
          <a:p>
            <a:pPr>
              <a:defRPr b="0" sz="1000" spc="-1" strike="noStrike">
                <a:solidFill>
                  <a:srgbClr val="000000"/>
                </a:solidFill>
                <a:latin typeface="Arial"/>
              </a:defRPr>
            </a:pPr>
          </a:p>
        </c:txPr>
        <c:crossAx val="69693083"/>
        <c:crossesAt val="0"/>
        <c:crossBetween val="between"/>
      </c:valAx>
      <c:spPr>
        <a:noFill/>
        <a:ln w="0">
          <a:solidFill>
            <a:srgbClr val="b3b3b3"/>
          </a:solidFill>
        </a:ln>
      </c:spPr>
    </c:plotArea>
    <c:legend>
      <c:legendPos val="t"/>
      <c:overlay val="0"/>
      <c:spPr>
        <a:noFill/>
        <a:ln w="0">
          <a:noFill/>
        </a:ln>
      </c:spPr>
      <c:txPr>
        <a:bodyPr/>
        <a:lstStyle/>
        <a:p>
          <a:pPr>
            <a:defRPr b="0" sz="1000" spc="-1" strike="noStrike">
              <a:solidFill>
                <a:srgbClr val="000000"/>
              </a:solidFill>
              <a:latin typeface="Arial"/>
            </a:defRPr>
          </a:pPr>
        </a:p>
      </c:txPr>
    </c:legend>
    <c:plotVisOnly val="1"/>
    <c:dispBlanksAs val="gap"/>
  </c:chart>
  <c:spPr>
    <a:solidFill>
      <a:srgbClr val="ffffff"/>
    </a:solidFill>
    <a:ln w="0">
      <a:solidFill>
        <a:srgbClr val="808080"/>
      </a:solidFill>
    </a:ln>
  </c:spPr>
</c:chartSpace>
</file>

<file path=xl/charts/chart25.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ineChart>
        <c:grouping val="standard"/>
        <c:varyColors val="0"/>
        <c:ser>
          <c:idx val="0"/>
          <c:order val="0"/>
          <c:tx>
            <c:strRef>
              <c:f>'2 Störgeräusch aus Lw (Maschine'!$B$13:$B$13</c:f>
              <c:strCache>
                <c:ptCount val="1"/>
                <c:pt idx="0">
                  <c:v>von Maschinen (berechnet aus Lw)</c:v>
                </c:pt>
              </c:strCache>
            </c:strRef>
          </c:tx>
          <c:spPr>
            <a:solidFill>
              <a:srgbClr val="bf0041"/>
            </a:solidFill>
            <a:ln w="28800">
              <a:solidFill>
                <a:srgbClr val="bf0041"/>
              </a:solidFill>
              <a:round/>
            </a:ln>
          </c:spPr>
          <c:dPt>
            <c:idx val="0"/>
          </c:dPt>
          <c:dLbls>
            <c:dLbl>
              <c:idx val="0"/>
              <c:txPr>
                <a:bodyPr wrap="none"/>
                <a:lstStyle/>
                <a:p>
                  <a:pPr>
                    <a:defRPr b="0" sz="1000" spc="-1" strike="noStrike">
                      <a:solidFill>
                        <a:srgbClr val="000000"/>
                      </a:solidFill>
                      <a:latin typeface="Arial"/>
                    </a:defRPr>
                  </a:pPr>
                </a:p>
              </c:txPr>
              <c:dLblPos val="r"/>
              <c:showLegendKey val="0"/>
              <c:showVal val="0"/>
              <c:showCatName val="0"/>
              <c:showSerName val="0"/>
              <c:showPercent val="0"/>
              <c:separator> </c:separator>
            </c:dLbl>
            <c:txPr>
              <a:bodyPr wrap="non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'2 Störgeräusch aus Lw (Maschine'!$C$12:$I$12</c:f>
              <c:strCache>
                <c:ptCount val="7"/>
                <c:pt idx="0">
                  <c:v>125 Hz</c:v>
                </c:pt>
                <c:pt idx="1">
                  <c:v>250 Hz</c:v>
                </c:pt>
                <c:pt idx="2">
                  <c:v>500 Hz</c:v>
                </c:pt>
                <c:pt idx="3">
                  <c:v>1 kHz</c:v>
                </c:pt>
                <c:pt idx="4">
                  <c:v>2kHz</c:v>
                </c:pt>
                <c:pt idx="5">
                  <c:v>4 kHz</c:v>
                </c:pt>
                <c:pt idx="6">
                  <c:v>8 kHz</c:v>
                </c:pt>
              </c:strCache>
            </c:strRef>
          </c:cat>
          <c:val>
            <c:numRef>
              <c:f>'2 Störgeräusch aus Lw (Maschine'!$C$13:$I$13</c:f>
              <c:numCache>
                <c:formatCode>General</c:formatCode>
                <c:ptCount val="7"/>
                <c:pt idx="0">
                  <c:v>95.4523411529611</c:v>
                </c:pt>
                <c:pt idx="1">
                  <c:v>95.4523411529611</c:v>
                </c:pt>
                <c:pt idx="2">
                  <c:v>95.4523411529611</c:v>
                </c:pt>
                <c:pt idx="3">
                  <c:v>95.4523411529611</c:v>
                </c:pt>
                <c:pt idx="4">
                  <c:v>95.4523411529611</c:v>
                </c:pt>
                <c:pt idx="5">
                  <c:v>95.4523411529611</c:v>
                </c:pt>
                <c:pt idx="6">
                  <c:v>95.4523411529611</c:v>
                </c:pt>
              </c:numCache>
            </c:numRef>
          </c:val>
          <c:smooth val="1"/>
        </c:ser>
        <c:hiLowLines>
          <c:spPr>
            <a:ln w="0">
              <a:noFill/>
            </a:ln>
          </c:spPr>
        </c:hiLowLines>
        <c:marker val="1"/>
        <c:axId val="63562840"/>
        <c:axId val="81275316"/>
      </c:lineChart>
      <c:catAx>
        <c:axId val="63562840"/>
        <c:scaling>
          <c:orientation val="minMax"/>
        </c:scaling>
        <c:delete val="0"/>
        <c:axPos val="b"/>
        <c:title>
          <c:tx>
            <c:rich>
              <a:bodyPr rot="0"/>
              <a:lstStyle/>
              <a:p>
                <a:pPr>
                  <a:defRPr b="0" lang="de-DE" sz="900" spc="-1" strike="noStrike">
                    <a:solidFill>
                      <a:srgbClr val="000000"/>
                    </a:solidFill>
                    <a:latin typeface="Arial"/>
                  </a:defRPr>
                </a:pPr>
                <a:r>
                  <a:rPr b="0" lang="de-DE" sz="900" spc="-1" strike="noStrike">
                    <a:solidFill>
                      <a:srgbClr val="000000"/>
                    </a:solidFill>
                    <a:latin typeface="Arial"/>
                  </a:rPr>
                  <a:t>Oktav-Bänder</a:t>
                </a:r>
              </a:p>
            </c:rich>
          </c:tx>
          <c:overlay val="0"/>
          <c:spPr>
            <a:noFill/>
            <a:ln w="0">
              <a:noFill/>
            </a:ln>
          </c:spPr>
        </c:title>
        <c:numFmt formatCode="General" sourceLinked="0"/>
        <c:majorTickMark val="out"/>
        <c:minorTickMark val="none"/>
        <c:tickLblPos val="nextTo"/>
        <c:spPr>
          <a:ln w="0">
            <a:solidFill>
              <a:srgbClr val="b3b3b3"/>
            </a:solidFill>
          </a:ln>
        </c:spPr>
        <c:txPr>
          <a:bodyPr/>
          <a:lstStyle/>
          <a:p>
            <a:pPr>
              <a:defRPr b="1" sz="1000" spc="-1" strike="noStrike">
                <a:solidFill>
                  <a:srgbClr val="000000"/>
                </a:solidFill>
                <a:latin typeface="Arial"/>
              </a:defRPr>
            </a:pPr>
          </a:p>
        </c:txPr>
        <c:crossAx val="81275316"/>
        <c:crosses val="autoZero"/>
        <c:auto val="1"/>
        <c:lblAlgn val="ctr"/>
        <c:lblOffset val="100"/>
        <c:noMultiLvlLbl val="0"/>
      </c:catAx>
      <c:valAx>
        <c:axId val="81275316"/>
        <c:scaling>
          <c:orientation val="minMax"/>
          <c:min val="20"/>
        </c:scaling>
        <c:delete val="0"/>
        <c:axPos val="l"/>
        <c:majorGridlines>
          <c:spPr>
            <a:ln w="0">
              <a:solidFill>
                <a:srgbClr val="b3b3b3"/>
              </a:solidFill>
            </a:ln>
          </c:spPr>
        </c:majorGridlines>
        <c:minorGridlines>
          <c:spPr>
            <a:ln w="0">
              <a:solidFill>
                <a:srgbClr val="dddddd"/>
              </a:solidFill>
            </a:ln>
          </c:spPr>
        </c:minorGridlines>
        <c:title>
          <c:tx>
            <c:rich>
              <a:bodyPr rot="-5400000"/>
              <a:lstStyle/>
              <a:p>
                <a:pPr>
                  <a:defRPr b="1" lang="de-DE" sz="900" spc="-1" strike="noStrike">
                    <a:solidFill>
                      <a:srgbClr val="000000"/>
                    </a:solidFill>
                    <a:latin typeface="Arial"/>
                  </a:defRPr>
                </a:pPr>
                <a:r>
                  <a:rPr b="1" lang="de-DE" sz="900" spc="-1" strike="noStrike">
                    <a:solidFill>
                      <a:srgbClr val="000000"/>
                    </a:solidFill>
                    <a:latin typeface="Arial"/>
                  </a:rPr>
                  <a:t>Störgeräuschpegel
dB SPL</a:t>
                </a:r>
              </a:p>
            </c:rich>
          </c:tx>
          <c:overlay val="0"/>
          <c:spPr>
            <a:noFill/>
            <a:ln w="0">
              <a:noFill/>
            </a:ln>
          </c:spPr>
        </c:title>
        <c:numFmt formatCode="0.0" sourceLinked="0"/>
        <c:majorTickMark val="out"/>
        <c:minorTickMark val="none"/>
        <c:tickLblPos val="nextTo"/>
        <c:spPr>
          <a:ln w="0">
            <a:solidFill>
              <a:srgbClr val="b3b3b3"/>
            </a:solidFill>
          </a:ln>
        </c:spPr>
        <c:txPr>
          <a:bodyPr/>
          <a:lstStyle/>
          <a:p>
            <a:pPr>
              <a:defRPr b="0" sz="1000" spc="-1" strike="noStrike">
                <a:solidFill>
                  <a:srgbClr val="000000"/>
                </a:solidFill>
                <a:latin typeface="Arial"/>
              </a:defRPr>
            </a:pPr>
          </a:p>
        </c:txPr>
        <c:crossAx val="63562840"/>
        <c:crosses val="autoZero"/>
        <c:crossBetween val="between"/>
      </c:valAx>
      <c:spPr>
        <a:noFill/>
        <a:ln w="0">
          <a:solidFill>
            <a:srgbClr val="b3b3b3"/>
          </a:solidFill>
        </a:ln>
      </c:spPr>
    </c:plotArea>
    <c:legend>
      <c:legendPos val="t"/>
      <c:overlay val="0"/>
      <c:spPr>
        <a:noFill/>
        <a:ln w="0">
          <a:noFill/>
        </a:ln>
      </c:spPr>
      <c:txPr>
        <a:bodyPr/>
        <a:lstStyle/>
        <a:p>
          <a:pPr>
            <a:defRPr b="0" sz="800" spc="-1" strike="noStrike">
              <a:solidFill>
                <a:srgbClr val="000000"/>
              </a:solidFill>
              <a:latin typeface="Arial"/>
            </a:defRPr>
          </a:pPr>
        </a:p>
      </c:txPr>
    </c:legend>
    <c:plotVisOnly val="1"/>
    <c:dispBlanksAs val="gap"/>
  </c:chart>
  <c:spPr>
    <a:solidFill>
      <a:srgbClr val="ffffff"/>
    </a:solidFill>
    <a:ln w="0">
      <a:solidFill>
        <a:srgbClr val="808080"/>
      </a:solidFill>
    </a:ln>
  </c:spPr>
</c:chartSpace>
</file>

<file path=xl/drawings/_rels/drawing1.xml.rels><?xml version="1.0" encoding="UTF-8"?>
<Relationships xmlns="http://schemas.openxmlformats.org/package/2006/relationships"><Relationship Id="rId1" Type="http://schemas.openxmlformats.org/officeDocument/2006/relationships/chart" Target="../charts/chart24.xml"/><Relationship Id="rId2"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chart" Target="../charts/chart25.xml"/>
</Relationships>
</file>

<file path=xl/drawings/_rels/drawing3.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10080</xdr:colOff>
      <xdr:row>31</xdr:row>
      <xdr:rowOff>11880</xdr:rowOff>
    </xdr:from>
    <xdr:to>
      <xdr:col>10</xdr:col>
      <xdr:colOff>606960</xdr:colOff>
      <xdr:row>52</xdr:row>
      <xdr:rowOff>720</xdr:rowOff>
    </xdr:to>
    <xdr:graphicFrame>
      <xdr:nvGraphicFramePr>
        <xdr:cNvPr id="0" name="Diagramm 2"/>
        <xdr:cNvGraphicFramePr/>
      </xdr:nvGraphicFramePr>
      <xdr:xfrm>
        <a:off x="362520" y="2467440"/>
        <a:ext cx="9144000" cy="33606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800640</xdr:colOff>
      <xdr:row>0</xdr:row>
      <xdr:rowOff>0</xdr:rowOff>
    </xdr:from>
    <xdr:to>
      <xdr:col>10</xdr:col>
      <xdr:colOff>594000</xdr:colOff>
      <xdr:row>3</xdr:row>
      <xdr:rowOff>148680</xdr:rowOff>
    </xdr:to>
    <xdr:pic>
      <xdr:nvPicPr>
        <xdr:cNvPr id="1" name="Image 1" descr=""/>
        <xdr:cNvPicPr/>
      </xdr:nvPicPr>
      <xdr:blipFill>
        <a:blip r:embed="rId2"/>
        <a:stretch/>
      </xdr:blipFill>
      <xdr:spPr>
        <a:xfrm>
          <a:off x="8250480" y="0"/>
          <a:ext cx="1243080" cy="6534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8</xdr:col>
      <xdr:colOff>800640</xdr:colOff>
      <xdr:row>0</xdr:row>
      <xdr:rowOff>0</xdr:rowOff>
    </xdr:from>
    <xdr:to>
      <xdr:col>10</xdr:col>
      <xdr:colOff>594000</xdr:colOff>
      <xdr:row>3</xdr:row>
      <xdr:rowOff>151920</xdr:rowOff>
    </xdr:to>
    <xdr:pic>
      <xdr:nvPicPr>
        <xdr:cNvPr id="2" name="Image 1" descr=""/>
        <xdr:cNvPicPr/>
      </xdr:nvPicPr>
      <xdr:blipFill>
        <a:blip r:embed="rId1"/>
        <a:stretch/>
      </xdr:blipFill>
      <xdr:spPr>
        <a:xfrm>
          <a:off x="8420760" y="0"/>
          <a:ext cx="1243080" cy="653400"/>
        </a:xfrm>
        <a:prstGeom prst="rect">
          <a:avLst/>
        </a:prstGeom>
        <a:ln w="0">
          <a:noFill/>
        </a:ln>
      </xdr:spPr>
    </xdr:pic>
    <xdr:clientData/>
  </xdr:twoCellAnchor>
  <xdr:twoCellAnchor editAs="oneCell">
    <xdr:from>
      <xdr:col>1</xdr:col>
      <xdr:colOff>11880</xdr:colOff>
      <xdr:row>12</xdr:row>
      <xdr:rowOff>145800</xdr:rowOff>
    </xdr:from>
    <xdr:to>
      <xdr:col>11</xdr:col>
      <xdr:colOff>5040</xdr:colOff>
      <xdr:row>37</xdr:row>
      <xdr:rowOff>101160</xdr:rowOff>
    </xdr:to>
    <xdr:graphicFrame>
      <xdr:nvGraphicFramePr>
        <xdr:cNvPr id="3" name="Machinery 1"/>
        <xdr:cNvGraphicFramePr/>
      </xdr:nvGraphicFramePr>
      <xdr:xfrm>
        <a:off x="364320" y="1457640"/>
        <a:ext cx="9344880" cy="33559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5845320</xdr:colOff>
      <xdr:row>0</xdr:row>
      <xdr:rowOff>0</xdr:rowOff>
    </xdr:from>
    <xdr:to>
      <xdr:col>1</xdr:col>
      <xdr:colOff>360</xdr:colOff>
      <xdr:row>1</xdr:row>
      <xdr:rowOff>119160</xdr:rowOff>
    </xdr:to>
    <xdr:pic>
      <xdr:nvPicPr>
        <xdr:cNvPr id="4" name="Image 2" descr=""/>
        <xdr:cNvPicPr/>
      </xdr:nvPicPr>
      <xdr:blipFill>
        <a:blip r:embed="rId1"/>
        <a:stretch/>
      </xdr:blipFill>
      <xdr:spPr>
        <a:xfrm>
          <a:off x="5845320" y="0"/>
          <a:ext cx="720360" cy="34776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
</Relationships>
</file>

<file path=xl/worksheets/_rels/sheet3.xml.rels><?xml version="1.0" encoding="UTF-8"?>
<Relationships xmlns="http://schemas.openxmlformats.org/package/2006/relationships"><Relationship Id="rId1" Type="http://schemas.openxmlformats.org/officeDocument/2006/relationships/hyperlink" Target="http://www.ifbsoft.de/" TargetMode="External"/><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L6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1" activeCellId="0" sqref="C1"/>
    </sheetView>
  </sheetViews>
  <sheetFormatPr defaultColWidth="11.5703125" defaultRowHeight="12.75" zeroHeight="false" outlineLevelRow="0" outlineLevelCol="0"/>
  <cols>
    <col collapsed="false" customWidth="true" hidden="false" outlineLevel="0" max="1" min="1" style="1" width="5"/>
    <col collapsed="false" customWidth="true" hidden="false" outlineLevel="0" max="2" min="2" style="1" width="31.29"/>
    <col collapsed="false" customWidth="true" hidden="false" outlineLevel="0" max="11" min="10" style="1" width="9"/>
  </cols>
  <sheetData>
    <row r="1" customFormat="false" ht="14.15" hidden="false" customHeight="false" outlineLevel="0" collapsed="false">
      <c r="B1" s="2" t="s">
        <v>0</v>
      </c>
      <c r="C1" s="3" t="n">
        <v>25</v>
      </c>
      <c r="D1" s="4" t="s">
        <v>1</v>
      </c>
      <c r="E1" s="4"/>
      <c r="F1" s="4"/>
      <c r="G1" s="4"/>
      <c r="H1" s="4"/>
      <c r="I1" s="4"/>
      <c r="J1" s="2"/>
      <c r="K1" s="2"/>
    </row>
    <row r="2" customFormat="false" ht="12.8" hidden="false" customHeight="false" outlineLevel="0" collapsed="false">
      <c r="B2" s="2" t="s">
        <v>2</v>
      </c>
      <c r="C2" s="3" t="n">
        <v>1000</v>
      </c>
      <c r="D2" s="5"/>
      <c r="E2" s="5"/>
      <c r="F2" s="5"/>
      <c r="G2" s="5"/>
      <c r="H2" s="5"/>
      <c r="I2" s="5"/>
      <c r="J2" s="2"/>
      <c r="K2" s="2"/>
    </row>
    <row r="3" customFormat="false" ht="12.8" hidden="false" customHeight="false" outlineLevel="0" collapsed="false">
      <c r="B3" s="2" t="s">
        <v>3</v>
      </c>
      <c r="C3" s="6" t="s">
        <v>4</v>
      </c>
      <c r="D3" s="6" t="s">
        <v>5</v>
      </c>
      <c r="E3" s="6" t="s">
        <v>6</v>
      </c>
      <c r="F3" s="6" t="s">
        <v>7</v>
      </c>
      <c r="G3" s="6" t="s">
        <v>8</v>
      </c>
      <c r="H3" s="6" t="s">
        <v>9</v>
      </c>
      <c r="I3" s="6" t="s">
        <v>10</v>
      </c>
      <c r="J3" s="7"/>
      <c r="K3" s="2"/>
    </row>
    <row r="4" customFormat="false" ht="12.8" hidden="false" customHeight="false" outlineLevel="0" collapsed="false">
      <c r="B4" s="2" t="s">
        <v>11</v>
      </c>
      <c r="C4" s="8" t="n">
        <v>1</v>
      </c>
      <c r="D4" s="8" t="n">
        <v>1</v>
      </c>
      <c r="E4" s="8" t="n">
        <v>1</v>
      </c>
      <c r="F4" s="8" t="n">
        <v>1</v>
      </c>
      <c r="G4" s="8" t="n">
        <v>1</v>
      </c>
      <c r="H4" s="8" t="n">
        <v>1</v>
      </c>
      <c r="I4" s="8" t="n">
        <v>1</v>
      </c>
      <c r="J4" s="9"/>
      <c r="K4" s="2"/>
    </row>
    <row r="5" customFormat="false" ht="12.8" hidden="false" customHeight="false" outlineLevel="0" collapsed="false">
      <c r="B5" s="10" t="s">
        <v>12</v>
      </c>
      <c r="C5" s="6" t="s">
        <v>4</v>
      </c>
      <c r="D5" s="6" t="s">
        <v>5</v>
      </c>
      <c r="E5" s="6" t="s">
        <v>6</v>
      </c>
      <c r="F5" s="6" t="s">
        <v>7</v>
      </c>
      <c r="G5" s="6" t="s">
        <v>13</v>
      </c>
      <c r="H5" s="6" t="s">
        <v>9</v>
      </c>
      <c r="I5" s="6" t="s">
        <v>10</v>
      </c>
      <c r="J5" s="11" t="s">
        <v>14</v>
      </c>
      <c r="K5" s="11" t="s">
        <v>15</v>
      </c>
    </row>
    <row r="6" customFormat="false" ht="12.8" hidden="false" customHeight="false" outlineLevel="0" collapsed="false">
      <c r="B6" s="12" t="s">
        <v>16</v>
      </c>
      <c r="C6" s="13" t="n">
        <v>55</v>
      </c>
      <c r="D6" s="13" t="n">
        <v>65.3</v>
      </c>
      <c r="E6" s="13" t="n">
        <v>69</v>
      </c>
      <c r="F6" s="13" t="n">
        <v>63</v>
      </c>
      <c r="G6" s="13" t="n">
        <v>55.8</v>
      </c>
      <c r="H6" s="13" t="n">
        <v>49.8</v>
      </c>
      <c r="I6" s="13" t="n">
        <v>44.5</v>
      </c>
      <c r="J6" s="14" t="n">
        <f aca="false">K6+3.1</f>
        <v>71.5</v>
      </c>
      <c r="K6" s="14" t="n">
        <v>68.4</v>
      </c>
    </row>
    <row r="7" customFormat="false" ht="12.8" hidden="false" customHeight="false" outlineLevel="0" collapsed="false">
      <c r="B7" s="12" t="s">
        <v>17</v>
      </c>
      <c r="C7" s="13" t="n">
        <v>60</v>
      </c>
      <c r="D7" s="13" t="n">
        <v>69.5</v>
      </c>
      <c r="E7" s="13" t="n">
        <v>74.9</v>
      </c>
      <c r="F7" s="13" t="n">
        <v>71.9</v>
      </c>
      <c r="G7" s="13" t="n">
        <v>63.8</v>
      </c>
      <c r="H7" s="13" t="n">
        <v>57.3</v>
      </c>
      <c r="I7" s="13" t="n">
        <v>48.4</v>
      </c>
      <c r="J7" s="14" t="n">
        <f aca="false">K7+2.2</f>
        <v>77.7</v>
      </c>
      <c r="K7" s="14" t="n">
        <v>75.5</v>
      </c>
    </row>
    <row r="8" customFormat="false" ht="12.8" hidden="false" customHeight="false" outlineLevel="0" collapsed="false">
      <c r="B8" s="12" t="s">
        <v>18</v>
      </c>
      <c r="C8" s="13" t="n">
        <v>64</v>
      </c>
      <c r="D8" s="13" t="n">
        <v>72.1</v>
      </c>
      <c r="E8" s="13" t="n">
        <v>79.6</v>
      </c>
      <c r="F8" s="13" t="n">
        <v>80.2</v>
      </c>
      <c r="G8" s="13" t="n">
        <v>72.9</v>
      </c>
      <c r="H8" s="13" t="n">
        <v>65.9</v>
      </c>
      <c r="I8" s="13" t="n">
        <v>54.8</v>
      </c>
      <c r="J8" s="14" t="n">
        <f aca="false">K8+1.2</f>
        <v>83.8</v>
      </c>
      <c r="K8" s="14" t="n">
        <v>82.6</v>
      </c>
    </row>
    <row r="9" customFormat="false" ht="12.8" hidden="false" customHeight="false" outlineLevel="0" collapsed="false">
      <c r="B9" s="12" t="s">
        <v>19</v>
      </c>
      <c r="C9" s="13" t="n">
        <v>65</v>
      </c>
      <c r="D9" s="13" t="n">
        <v>73.1</v>
      </c>
      <c r="E9" s="13" t="n">
        <v>84</v>
      </c>
      <c r="F9" s="13" t="n">
        <v>89.3</v>
      </c>
      <c r="G9" s="13" t="n">
        <v>82.4</v>
      </c>
      <c r="H9" s="13" t="n">
        <v>74.9</v>
      </c>
      <c r="I9" s="13" t="n">
        <v>64.1</v>
      </c>
      <c r="J9" s="14" t="n">
        <f aca="false">K9+0.3</f>
        <v>91.2</v>
      </c>
      <c r="K9" s="14" t="n">
        <v>90.9</v>
      </c>
    </row>
    <row r="10" customFormat="false" ht="12.8" hidden="false" customHeight="false" outlineLevel="0" collapsed="false">
      <c r="B10" s="15"/>
      <c r="C10" s="16"/>
      <c r="D10" s="16"/>
      <c r="E10" s="16"/>
      <c r="F10" s="16"/>
      <c r="G10" s="16"/>
      <c r="H10" s="16"/>
      <c r="I10" s="16"/>
      <c r="J10" s="15"/>
      <c r="K10" s="15"/>
    </row>
    <row r="11" customFormat="false" ht="12.8" hidden="false" customHeight="false" outlineLevel="0" collapsed="false">
      <c r="B11" s="10" t="s">
        <v>20</v>
      </c>
      <c r="C11" s="6" t="s">
        <v>4</v>
      </c>
      <c r="D11" s="6" t="s">
        <v>5</v>
      </c>
      <c r="E11" s="6" t="s">
        <v>6</v>
      </c>
      <c r="F11" s="6" t="s">
        <v>7</v>
      </c>
      <c r="G11" s="6" t="s">
        <v>8</v>
      </c>
      <c r="H11" s="6" t="s">
        <v>9</v>
      </c>
      <c r="I11" s="6" t="s">
        <v>10</v>
      </c>
      <c r="J11" s="11" t="s">
        <v>14</v>
      </c>
      <c r="K11" s="11" t="s">
        <v>15</v>
      </c>
    </row>
    <row r="12" customFormat="false" ht="12.8" hidden="false" customHeight="false" outlineLevel="0" collapsed="false">
      <c r="B12" s="12" t="s">
        <v>16</v>
      </c>
      <c r="C12" s="17" t="n">
        <f aca="false">C6+10*LOG10(4/(0.161*$C2/C4))+10*LOG10($C1)</f>
        <v>52.9317412396815</v>
      </c>
      <c r="D12" s="17" t="n">
        <f aca="false">D6+10*LOG10(4/(0.161*$C2/D4))+10*LOG10($C1)</f>
        <v>63.2317412396815</v>
      </c>
      <c r="E12" s="17" t="n">
        <f aca="false">E6+10*LOG10(4/(0.161*$C2/E4))+10*LOG10($C1)</f>
        <v>66.9317412396815</v>
      </c>
      <c r="F12" s="17" t="n">
        <f aca="false">F6+10*LOG10(4/(0.161*$C2/F4))+10*LOG10($C1)</f>
        <v>60.9317412396815</v>
      </c>
      <c r="G12" s="17" t="n">
        <f aca="false">G6+10*LOG10(4/(0.161*$C2/G4))+10*LOG10($C1)</f>
        <v>53.7317412396815</v>
      </c>
      <c r="H12" s="17" t="n">
        <f aca="false">H6+10*LOG10(4/(0.161*$C2/H4))+10*LOG10($C1)</f>
        <v>47.7317412396815</v>
      </c>
      <c r="I12" s="17" t="n">
        <f aca="false">I6+10*LOG10(4/(0.161*$C2/I4))+10*LOG10($C1)</f>
        <v>42.4317412396815</v>
      </c>
      <c r="J12" s="18" t="n">
        <f aca="false">(10*(LOG10(J14)))+120</f>
        <v>69.4384113212439</v>
      </c>
      <c r="K12" s="18" t="n">
        <f aca="false">(10*(LOG10(J16)))+120</f>
        <v>66.3302566634916</v>
      </c>
    </row>
    <row r="13" customFormat="false" ht="12.8" hidden="true" customHeight="false" outlineLevel="0" collapsed="false">
      <c r="B13" s="12" t="s">
        <v>17</v>
      </c>
      <c r="C13" s="19" t="n">
        <f aca="false">(POWER(10,(C12/10)))*(POWER(10,(-12)))</f>
        <v>1.96414761501141E-007</v>
      </c>
      <c r="D13" s="19" t="n">
        <f aca="false">(POWER(10,(D12/10)))*(POWER(10,(-12)))</f>
        <v>2.10462208782113E-006</v>
      </c>
      <c r="E13" s="19" t="n">
        <f aca="false">(POWER(10,(E12/10)))*(POWER(10,(-12)))</f>
        <v>4.93371574362908E-006</v>
      </c>
      <c r="F13" s="19" t="n">
        <f aca="false">(POWER(10,(F12/10)))*(POWER(10,(-12)))</f>
        <v>1.23929336333471E-006</v>
      </c>
      <c r="G13" s="19" t="n">
        <f aca="false">(POWER(10,(G12/10)))*(POWER(10,(-12)))</f>
        <v>2.36142482186684E-007</v>
      </c>
      <c r="H13" s="19" t="n">
        <f aca="false">(POWER(10,(H12/10)))*(POWER(10,(-12)))</f>
        <v>5.93163096907723E-008</v>
      </c>
      <c r="I13" s="19" t="n">
        <f aca="false">(POWER(10,(I12/10)))*(POWER(10,(-12)))</f>
        <v>1.75054840451209E-008</v>
      </c>
      <c r="J13" s="20"/>
      <c r="K13" s="20"/>
    </row>
    <row r="14" customFormat="false" ht="12.8" hidden="true" customHeight="false" outlineLevel="0" collapsed="false">
      <c r="B14" s="12" t="s">
        <v>18</v>
      </c>
      <c r="C14" s="19" t="n">
        <v>-16.1</v>
      </c>
      <c r="D14" s="19" t="n">
        <v>-8.6</v>
      </c>
      <c r="E14" s="19" t="n">
        <v>-3.2</v>
      </c>
      <c r="F14" s="19" t="n">
        <v>0</v>
      </c>
      <c r="G14" s="19" t="n">
        <v>1.2</v>
      </c>
      <c r="H14" s="19" t="n">
        <v>1</v>
      </c>
      <c r="I14" s="19" t="n">
        <v>-1.1</v>
      </c>
      <c r="J14" s="21" t="n">
        <f aca="false">SUM(C13:I13)</f>
        <v>8.78701023220863E-006</v>
      </c>
      <c r="K14" s="21"/>
    </row>
    <row r="15" customFormat="false" ht="12.8" hidden="true" customHeight="false" outlineLevel="0" collapsed="false">
      <c r="B15" s="12" t="s">
        <v>19</v>
      </c>
      <c r="C15" s="19" t="n">
        <f aca="false">C12+C14</f>
        <v>36.8317412396815</v>
      </c>
      <c r="D15" s="19" t="n">
        <f aca="false">D12+D14</f>
        <v>54.6317412396815</v>
      </c>
      <c r="E15" s="19" t="n">
        <f aca="false">E12+E14</f>
        <v>63.7317412396815</v>
      </c>
      <c r="F15" s="19" t="n">
        <f aca="false">F12+F14</f>
        <v>60.9317412396815</v>
      </c>
      <c r="G15" s="19" t="n">
        <f aca="false">G12+G14</f>
        <v>54.9317412396815</v>
      </c>
      <c r="H15" s="19" t="n">
        <f aca="false">H12+H14</f>
        <v>48.7317412396815</v>
      </c>
      <c r="I15" s="19" t="n">
        <f aca="false">I12+I14</f>
        <v>41.3317412396815</v>
      </c>
      <c r="J15" s="21"/>
      <c r="K15" s="21"/>
    </row>
    <row r="16" customFormat="false" ht="12.8" hidden="true" customHeight="false" outlineLevel="0" collapsed="false">
      <c r="B16" s="22" t="s">
        <v>21</v>
      </c>
      <c r="C16" s="19" t="n">
        <f aca="false">(POWER(10,(C15/10)))*(POWER(10,(-12)))</f>
        <v>4.82141066229001E-009</v>
      </c>
      <c r="D16" s="19" t="n">
        <f aca="false">(POWER(10,(D15/10)))*(POWER(10,(-12)))</f>
        <v>2.90518721296396E-007</v>
      </c>
      <c r="E16" s="19" t="n">
        <f aca="false">(POWER(10,(E15/10)))*(POWER(10,(-12)))</f>
        <v>2.36142482186684E-006</v>
      </c>
      <c r="F16" s="19" t="n">
        <f aca="false">(POWER(10,(F15/10)))*(POWER(10,(-12)))</f>
        <v>1.23929336333471E-006</v>
      </c>
      <c r="G16" s="19" t="n">
        <f aca="false">(POWER(10,(G15/10)))*(POWER(10,(-12)))</f>
        <v>3.11296418402032E-007</v>
      </c>
      <c r="H16" s="19" t="n">
        <f aca="false">(POWER(10,(H15/10)))*(POWER(10,(-12)))</f>
        <v>7.4674809603566E-008</v>
      </c>
      <c r="I16" s="19" t="n">
        <f aca="false">(POWER(10,(I15/10)))*(POWER(10,(-12)))</f>
        <v>1.35885815152146E-008</v>
      </c>
      <c r="J16" s="21" t="n">
        <f aca="false">SUM(C16:I16)</f>
        <v>4.29561812668104E-006</v>
      </c>
      <c r="K16" s="21"/>
    </row>
    <row r="17" customFormat="false" ht="12.8" hidden="false" customHeight="false" outlineLevel="0" collapsed="false">
      <c r="B17" s="12" t="s">
        <v>17</v>
      </c>
      <c r="C17" s="17" t="n">
        <f aca="false">C7+10*LOG10(4/(0.161*$C2/C4))+10*LOG10($C1)</f>
        <v>57.9317412396815</v>
      </c>
      <c r="D17" s="17" t="n">
        <f aca="false">D7+10*LOG10(4/(0.161*$C2/D4))+10*LOG10($C1)</f>
        <v>67.4317412396815</v>
      </c>
      <c r="E17" s="17" t="n">
        <f aca="false">E7+10*LOG10(4/(0.161*$C2/E4))+10*LOG10($C1)</f>
        <v>72.8317412396815</v>
      </c>
      <c r="F17" s="17" t="n">
        <f aca="false">F7+10*LOG10(4/(0.161*$C2/F4))+10*LOG10($C1)</f>
        <v>69.8317412396815</v>
      </c>
      <c r="G17" s="17" t="n">
        <f aca="false">G7+10*LOG10(4/(0.161*$C2/G4))+10*LOG10($C1)</f>
        <v>61.7317412396815</v>
      </c>
      <c r="H17" s="17" t="n">
        <f aca="false">H7+10*LOG10(4/(0.161*$C2/H4))+10*LOG10($C1)</f>
        <v>55.2317412396815</v>
      </c>
      <c r="I17" s="17" t="n">
        <f aca="false">I7+10*LOG10(4/(0.161*$C2/I4))+10*LOG10($C1)</f>
        <v>46.3317412396815</v>
      </c>
      <c r="J17" s="18" t="n">
        <f aca="false">(10*(LOG10(J19)))+120</f>
        <v>75.662923654777</v>
      </c>
      <c r="K17" s="18" t="n">
        <f aca="false">(10*(LOG10(J21)))+120</f>
        <v>73.424978328416</v>
      </c>
    </row>
    <row r="18" customFormat="false" ht="12.8" hidden="true" customHeight="false" outlineLevel="0" collapsed="false">
      <c r="B18" s="12"/>
      <c r="C18" s="19" t="n">
        <f aca="false">(POWER(10,(C17/10)))*(POWER(10,(-12)))</f>
        <v>6.2111801242236E-007</v>
      </c>
      <c r="D18" s="19" t="n">
        <f aca="false">(POWER(10,(D17/10)))*(POWER(10,(-12)))</f>
        <v>5.53572011263196E-006</v>
      </c>
      <c r="E18" s="19" t="n">
        <f aca="false">(POWER(10,(E17/10)))*(POWER(10,(-12)))</f>
        <v>1.91943815684074E-005</v>
      </c>
      <c r="F18" s="19" t="n">
        <f aca="false">(POWER(10,(F17/10)))*(POWER(10,(-12)))</f>
        <v>9.61997899945641E-006</v>
      </c>
      <c r="G18" s="19" t="n">
        <f aca="false">(POWER(10,(G17/10)))*(POWER(10,(-12)))</f>
        <v>1.48995833479471E-006</v>
      </c>
      <c r="H18" s="19" t="n">
        <f aca="false">(POWER(10,(H17/10)))*(POWER(10,(-12)))</f>
        <v>3.33560121969101E-007</v>
      </c>
      <c r="I18" s="19" t="n">
        <f aca="false">(POWER(10,(I17/10)))*(POWER(10,(-12)))</f>
        <v>4.29708677589402E-008</v>
      </c>
      <c r="J18" s="20"/>
      <c r="K18" s="20"/>
    </row>
    <row r="19" customFormat="false" ht="12.8" hidden="true" customHeight="false" outlineLevel="0" collapsed="false">
      <c r="B19" s="12"/>
      <c r="C19" s="19" t="n">
        <v>-16.1</v>
      </c>
      <c r="D19" s="19" t="n">
        <v>-8.6</v>
      </c>
      <c r="E19" s="19" t="n">
        <v>-3.2</v>
      </c>
      <c r="F19" s="19" t="n">
        <v>0</v>
      </c>
      <c r="G19" s="19" t="n">
        <v>1.2</v>
      </c>
      <c r="H19" s="19" t="n">
        <v>1</v>
      </c>
      <c r="I19" s="19" t="n">
        <v>-1.1</v>
      </c>
      <c r="J19" s="21" t="n">
        <f aca="false">SUM(C18:I18)</f>
        <v>3.68376880174409E-005</v>
      </c>
      <c r="K19" s="21"/>
    </row>
    <row r="20" customFormat="false" ht="12.8" hidden="true" customHeight="false" outlineLevel="0" collapsed="false">
      <c r="B20" s="12"/>
      <c r="C20" s="19" t="n">
        <f aca="false">C17+C19</f>
        <v>41.8317412396815</v>
      </c>
      <c r="D20" s="19" t="n">
        <f aca="false">D17+D19</f>
        <v>58.8317412396815</v>
      </c>
      <c r="E20" s="19" t="n">
        <f aca="false">E17+E19</f>
        <v>69.6317412396815</v>
      </c>
      <c r="F20" s="19" t="n">
        <f aca="false">F17+F19</f>
        <v>69.8317412396815</v>
      </c>
      <c r="G20" s="19" t="n">
        <f aca="false">G17+G19</f>
        <v>62.9317412396815</v>
      </c>
      <c r="H20" s="19" t="n">
        <f aca="false">H17+H19</f>
        <v>56.2317412396815</v>
      </c>
      <c r="I20" s="19" t="n">
        <f aca="false">I17+I19</f>
        <v>45.2317412396815</v>
      </c>
      <c r="J20" s="21"/>
      <c r="K20" s="21"/>
    </row>
    <row r="21" customFormat="false" ht="12.8" hidden="true" customHeight="false" outlineLevel="0" collapsed="false">
      <c r="B21" s="12"/>
      <c r="C21" s="19" t="n">
        <f aca="false">(POWER(10,(C20/10)))*(POWER(10,(-12)))</f>
        <v>1.52466392278573E-008</v>
      </c>
      <c r="D21" s="19" t="n">
        <f aca="false">(POWER(10,(D20/10)))*(POWER(10,(-12)))</f>
        <v>7.64142093672286E-007</v>
      </c>
      <c r="E21" s="19" t="n">
        <f aca="false">(POWER(10,(E20/10)))*(POWER(10,(-12)))</f>
        <v>9.18700862216277E-006</v>
      </c>
      <c r="F21" s="19" t="n">
        <f aca="false">(POWER(10,(F20/10)))*(POWER(10,(-12)))</f>
        <v>9.61997899945641E-006</v>
      </c>
      <c r="G21" s="19" t="n">
        <f aca="false">(POWER(10,(G20/10)))*(POWER(10,(-12)))</f>
        <v>1.96414761501141E-006</v>
      </c>
      <c r="H21" s="19" t="n">
        <f aca="false">(POWER(10,(H20/10)))*(POWER(10,(-12)))</f>
        <v>4.19927313908063E-007</v>
      </c>
      <c r="I21" s="19" t="n">
        <f aca="false">(POWER(10,(I20/10)))*(POWER(10,(-12)))</f>
        <v>3.33560121969101E-008</v>
      </c>
      <c r="J21" s="21" t="n">
        <f aca="false">SUM(C21:I21)</f>
        <v>2.20038072956357E-005</v>
      </c>
      <c r="K21" s="21"/>
    </row>
    <row r="22" customFormat="false" ht="12.8" hidden="false" customHeight="false" outlineLevel="0" collapsed="false">
      <c r="B22" s="12" t="s">
        <v>18</v>
      </c>
      <c r="C22" s="17" t="n">
        <f aca="false">C8+10*LOG10(4/(0.161*$C2/C4))+10*LOG10($C1)</f>
        <v>61.9317412396815</v>
      </c>
      <c r="D22" s="17" t="n">
        <f aca="false">D8+10*LOG10(4/(0.161*$C2/D4))+10*LOG10($C1)</f>
        <v>70.0317412396815</v>
      </c>
      <c r="E22" s="17" t="n">
        <f aca="false">E8+10*LOG10(4/(0.161*$C2/E4))+10*LOG10($C1)</f>
        <v>77.5317412396815</v>
      </c>
      <c r="F22" s="17" t="n">
        <f aca="false">F8+10*LOG10(4/(0.161*$C2/F4))+10*LOG10($C1)</f>
        <v>78.1317412396815</v>
      </c>
      <c r="G22" s="17" t="n">
        <f aca="false">G8+10*LOG10(4/(0.161*$C2/G4))+10*LOG10($C1)</f>
        <v>70.8317412396815</v>
      </c>
      <c r="H22" s="17" t="n">
        <f aca="false">H8+10*LOG10(4/(0.161*$C2/H4))+10*LOG10($C1)</f>
        <v>63.8317412396815</v>
      </c>
      <c r="I22" s="17" t="n">
        <f aca="false">I8+10*LOG10(4/(0.161*$C2/I4))+10*LOG10($C1)</f>
        <v>52.7317412396815</v>
      </c>
      <c r="J22" s="18" t="n">
        <f aca="false">(10*(LOG10(J24)))+120</f>
        <v>81.7036161781704</v>
      </c>
      <c r="K22" s="18" t="n">
        <f aca="false">(10*(LOG10(J26)))+120</f>
        <v>80.5205311640016</v>
      </c>
    </row>
    <row r="23" customFormat="false" ht="12.8" hidden="true" customHeight="false" outlineLevel="0" collapsed="false">
      <c r="B23" s="12"/>
      <c r="C23" s="19" t="n">
        <f aca="false">(POWER(10,(C22/10)))*(POWER(10,(-12)))</f>
        <v>1.56017790776993E-006</v>
      </c>
      <c r="D23" s="19" t="n">
        <f aca="false">(POWER(10,(D22/10)))*(POWER(10,(-12)))</f>
        <v>1.00733546419809E-005</v>
      </c>
      <c r="E23" s="19" t="n">
        <f aca="false">(POWER(10,(E22/10)))*(POWER(10,(-12)))</f>
        <v>5.6646635984839E-005</v>
      </c>
      <c r="F23" s="19" t="n">
        <f aca="false">(POWER(10,(F22/10)))*(POWER(10,(-12)))</f>
        <v>6.50390402516087E-005</v>
      </c>
      <c r="G23" s="19" t="n">
        <f aca="false">(POWER(10,(G22/10)))*(POWER(10,(-12)))</f>
        <v>1.21108360233419E-005</v>
      </c>
      <c r="H23" s="19" t="n">
        <f aca="false">(POWER(10,(H22/10)))*(POWER(10,(-12)))</f>
        <v>2.41642947201417E-006</v>
      </c>
      <c r="I23" s="19" t="n">
        <f aca="false">(POWER(10,(I22/10)))*(POWER(10,(-12)))</f>
        <v>1.87574641018758E-007</v>
      </c>
      <c r="J23" s="20"/>
      <c r="K23" s="20"/>
    </row>
    <row r="24" customFormat="false" ht="12.8" hidden="true" customHeight="false" outlineLevel="0" collapsed="false">
      <c r="B24" s="12"/>
      <c r="C24" s="19" t="n">
        <v>-16.1</v>
      </c>
      <c r="D24" s="19" t="n">
        <v>-8.6</v>
      </c>
      <c r="E24" s="19" t="n">
        <v>-3.2</v>
      </c>
      <c r="F24" s="19" t="n">
        <v>0</v>
      </c>
      <c r="G24" s="19" t="n">
        <v>1.2</v>
      </c>
      <c r="H24" s="19" t="n">
        <v>1</v>
      </c>
      <c r="I24" s="19" t="n">
        <v>-1.1</v>
      </c>
      <c r="J24" s="21" t="n">
        <f aca="false">SUM(C23:I23)</f>
        <v>0.000148034048922573</v>
      </c>
      <c r="K24" s="21"/>
    </row>
    <row r="25" customFormat="false" ht="12.8" hidden="true" customHeight="false" outlineLevel="0" collapsed="false">
      <c r="B25" s="12"/>
      <c r="C25" s="19" t="n">
        <f aca="false">C22+C24</f>
        <v>45.8317412396815</v>
      </c>
      <c r="D25" s="19" t="n">
        <f aca="false">D22+D24</f>
        <v>61.4317412396815</v>
      </c>
      <c r="E25" s="19" t="n">
        <f aca="false">E22+E24</f>
        <v>74.3317412396815</v>
      </c>
      <c r="F25" s="19" t="n">
        <f aca="false">F22+F24</f>
        <v>78.1317412396815</v>
      </c>
      <c r="G25" s="19" t="n">
        <f aca="false">G22+G24</f>
        <v>72.0317412396815</v>
      </c>
      <c r="H25" s="19" t="n">
        <f aca="false">H22+H24</f>
        <v>64.8317412396815</v>
      </c>
      <c r="I25" s="19" t="n">
        <f aca="false">I22+I24</f>
        <v>51.6317412396815</v>
      </c>
      <c r="J25" s="21"/>
      <c r="K25" s="21"/>
    </row>
    <row r="26" customFormat="false" ht="12.8" hidden="true" customHeight="false" outlineLevel="0" collapsed="false">
      <c r="B26" s="12"/>
      <c r="C26" s="19" t="n">
        <f aca="false">(POWER(10,(C25/10)))*(POWER(10,(-12)))</f>
        <v>3.82978262025765E-008</v>
      </c>
      <c r="D26" s="19" t="n">
        <f aca="false">(POWER(10,(D25/10)))*(POWER(10,(-12)))</f>
        <v>1.39051002395549E-006</v>
      </c>
      <c r="E26" s="19" t="n">
        <f aca="false">(POWER(10,(E25/10)))*(POWER(10,(-12)))</f>
        <v>2.71127846111903E-005</v>
      </c>
      <c r="F26" s="19" t="n">
        <f aca="false">(POWER(10,(F25/10)))*(POWER(10,(-12)))</f>
        <v>6.50390402516087E-005</v>
      </c>
      <c r="G26" s="19" t="n">
        <f aca="false">(POWER(10,(G25/10)))*(POWER(10,(-12)))</f>
        <v>1.59651911973222E-005</v>
      </c>
      <c r="H26" s="19" t="n">
        <f aca="false">(POWER(10,(H25/10)))*(POWER(10,(-12)))</f>
        <v>3.042104468127E-006</v>
      </c>
      <c r="I26" s="19" t="n">
        <f aca="false">(POWER(10,(I25/10)))*(POWER(10,(-12)))</f>
        <v>1.45604274243473E-007</v>
      </c>
      <c r="J26" s="21" t="n">
        <f aca="false">SUM(C26:I26)</f>
        <v>0.00011273353265265</v>
      </c>
      <c r="K26" s="21"/>
    </row>
    <row r="27" customFormat="false" ht="12.8" hidden="false" customHeight="false" outlineLevel="0" collapsed="false">
      <c r="B27" s="12" t="s">
        <v>19</v>
      </c>
      <c r="C27" s="17" t="n">
        <f aca="false">C9+10*LOG10(4/(0.161*$C2/C4))+10*LOG10($C1)</f>
        <v>62.9317412396815</v>
      </c>
      <c r="D27" s="17" t="n">
        <f aca="false">D9+10*LOG10(4/(0.161*$C2/D4))+10*LOG10($C1)</f>
        <v>71.0317412396815</v>
      </c>
      <c r="E27" s="17" t="n">
        <f aca="false">E9+10*LOG10(4/(0.161*$C2/E4))+10*LOG10($C1)</f>
        <v>81.9317412396815</v>
      </c>
      <c r="F27" s="17" t="n">
        <f aca="false">F9+10*LOG10(4/(0.161*$C2/F4))+10*LOG10($C1)</f>
        <v>87.2317412396815</v>
      </c>
      <c r="G27" s="17" t="n">
        <f aca="false">G9+10*LOG10(4/(0.161*$C2/G4))+10*LOG10($C1)</f>
        <v>80.3317412396815</v>
      </c>
      <c r="H27" s="17" t="n">
        <f aca="false">H9+10*LOG10(4/(0.161*$C2/H4))+10*LOG10($C1)</f>
        <v>72.8317412396815</v>
      </c>
      <c r="I27" s="17" t="n">
        <f aca="false">I9+10*LOG10(4/(0.161*$C2/I4))+10*LOG10($C1)</f>
        <v>62.0317412396815</v>
      </c>
      <c r="J27" s="18" t="n">
        <f aca="false">(10*(LOG10(J29)))+120</f>
        <v>89.1805632416824</v>
      </c>
      <c r="K27" s="18" t="n">
        <f aca="false">(10*(LOG10(J31)))+120</f>
        <v>88.8808073721872</v>
      </c>
    </row>
    <row r="28" customFormat="false" ht="12.75" hidden="true" customHeight="true" outlineLevel="0" collapsed="false">
      <c r="C28" s="23" t="n">
        <f aca="false">(POWER(10,(C27/10)))*(POWER(10,(-12)))</f>
        <v>1.96414761501141E-006</v>
      </c>
      <c r="D28" s="23" t="n">
        <f aca="false">(POWER(10,(D27/10)))*(POWER(10,(-12)))</f>
        <v>1.26816021408045E-005</v>
      </c>
      <c r="E28" s="23" t="n">
        <f aca="false">(POWER(10,(E27/10)))*(POWER(10,(-12)))</f>
        <v>0.000156017790776993</v>
      </c>
      <c r="F28" s="23" t="n">
        <f aca="false">(POWER(10,(F27/10)))*(POWER(10,(-12)))</f>
        <v>0.000528657166585326</v>
      </c>
      <c r="G28" s="23" t="n">
        <f aca="false">(POWER(10,(G27/10)))*(POWER(10,(-12)))</f>
        <v>0.000107937939673874</v>
      </c>
      <c r="H28" s="23" t="n">
        <f aca="false">(POWER(10,(H27/10)))*(POWER(10,(-12)))</f>
        <v>1.91943815684074E-005</v>
      </c>
      <c r="I28" s="23" t="n">
        <f aca="false">(POWER(10,(I27/10)))*(POWER(10,(-12)))</f>
        <v>1.59651911973221E-006</v>
      </c>
      <c r="J28" s="24"/>
      <c r="K28" s="24"/>
    </row>
    <row r="29" customFormat="false" ht="12.75" hidden="true" customHeight="true" outlineLevel="0" collapsed="false">
      <c r="C29" s="23" t="n">
        <v>-16.1</v>
      </c>
      <c r="D29" s="23" t="n">
        <v>-8.6</v>
      </c>
      <c r="E29" s="23" t="n">
        <v>-3.2</v>
      </c>
      <c r="F29" s="23" t="n">
        <v>0</v>
      </c>
      <c r="G29" s="23" t="n">
        <v>1.2</v>
      </c>
      <c r="H29" s="23" t="n">
        <v>1</v>
      </c>
      <c r="I29" s="23" t="n">
        <v>-1.1</v>
      </c>
      <c r="J29" s="25" t="n">
        <f aca="false">SUM(C28:I28)</f>
        <v>0.000828049547480149</v>
      </c>
      <c r="K29" s="25"/>
    </row>
    <row r="30" customFormat="false" ht="12.75" hidden="true" customHeight="false" outlineLevel="0" collapsed="false">
      <c r="C30" s="23" t="n">
        <f aca="false">C27+C29</f>
        <v>46.8317412396815</v>
      </c>
      <c r="D30" s="23" t="n">
        <f aca="false">D27+D29</f>
        <v>62.4317412396815</v>
      </c>
      <c r="E30" s="23" t="n">
        <f aca="false">E27+E29</f>
        <v>78.7317412396815</v>
      </c>
      <c r="F30" s="23" t="n">
        <f aca="false">F27+F29</f>
        <v>87.2317412396815</v>
      </c>
      <c r="G30" s="23" t="n">
        <f aca="false">G27+G29</f>
        <v>81.5317412396815</v>
      </c>
      <c r="H30" s="23" t="n">
        <f aca="false">H27+H29</f>
        <v>73.8317412396815</v>
      </c>
      <c r="I30" s="23" t="n">
        <f aca="false">I27+I29</f>
        <v>60.9317412396815</v>
      </c>
      <c r="J30" s="25"/>
      <c r="K30" s="25"/>
    </row>
    <row r="31" customFormat="false" ht="12.75" hidden="true" customHeight="false" outlineLevel="0" collapsed="false">
      <c r="C31" s="23" t="n">
        <f aca="false">(POWER(10,(C30/10)))*(POWER(10,(-12)))</f>
        <v>4.82141066229E-008</v>
      </c>
      <c r="D31" s="23" t="n">
        <f aca="false">(POWER(10,(D30/10)))*(POWER(10,(-12)))</f>
        <v>1.75054840451208E-006</v>
      </c>
      <c r="E31" s="23" t="n">
        <f aca="false">(POWER(10,(E30/10)))*(POWER(10,(-12)))</f>
        <v>7.4674809603566E-005</v>
      </c>
      <c r="F31" s="23" t="n">
        <f aca="false">(POWER(10,(F30/10)))*(POWER(10,(-12)))</f>
        <v>0.000528657166585326</v>
      </c>
      <c r="G31" s="23" t="n">
        <f aca="false">(POWER(10,(G30/10)))*(POWER(10,(-12)))</f>
        <v>0.00014228991632098</v>
      </c>
      <c r="H31" s="23" t="n">
        <f aca="false">(POWER(10,(H30/10)))*(POWER(10,(-12)))</f>
        <v>2.41642947201417E-005</v>
      </c>
      <c r="I31" s="23" t="n">
        <f aca="false">(POWER(10,(I30/10)))*(POWER(10,(-12)))</f>
        <v>1.2392933633347E-006</v>
      </c>
      <c r="J31" s="25" t="n">
        <f aca="false">SUM(C31:I31)</f>
        <v>0.000772824243104484</v>
      </c>
      <c r="K31" s="25"/>
    </row>
    <row r="52" customFormat="false" ht="10.5" hidden="false" customHeight="true" outlineLevel="0" collapsed="false"/>
    <row r="53" customFormat="false" ht="12.75" hidden="false" customHeight="true" outlineLevel="0" collapsed="false">
      <c r="B53" s="26" t="s">
        <v>22</v>
      </c>
      <c r="C53" s="27" t="s">
        <v>23</v>
      </c>
      <c r="D53" s="27"/>
      <c r="E53" s="27"/>
      <c r="F53" s="27"/>
      <c r="G53" s="27"/>
      <c r="H53" s="27"/>
      <c r="I53" s="27"/>
      <c r="J53" s="27"/>
      <c r="K53" s="27"/>
    </row>
    <row r="54" customFormat="false" ht="12.75" hidden="false" customHeight="false" outlineLevel="0" collapsed="false">
      <c r="B54" s="26"/>
      <c r="C54" s="27"/>
      <c r="D54" s="27"/>
      <c r="E54" s="27"/>
      <c r="F54" s="27"/>
      <c r="G54" s="27"/>
      <c r="H54" s="27"/>
      <c r="I54" s="27"/>
      <c r="J54" s="27"/>
      <c r="K54" s="27"/>
    </row>
    <row r="55" customFormat="false" ht="12.75" hidden="false" customHeight="false" outlineLevel="0" collapsed="false">
      <c r="B55" s="26"/>
      <c r="C55" s="27"/>
      <c r="D55" s="27"/>
      <c r="E55" s="27"/>
      <c r="F55" s="27"/>
      <c r="G55" s="27"/>
      <c r="H55" s="27"/>
      <c r="I55" s="27"/>
      <c r="J55" s="27"/>
      <c r="K55" s="27"/>
    </row>
    <row r="56" customFormat="false" ht="22.35" hidden="false" customHeight="true" outlineLevel="0" collapsed="false">
      <c r="B56" s="26"/>
      <c r="C56" s="27"/>
      <c r="D56" s="27"/>
      <c r="E56" s="27"/>
      <c r="F56" s="27"/>
      <c r="G56" s="27"/>
      <c r="H56" s="27"/>
      <c r="I56" s="27"/>
      <c r="J56" s="27"/>
      <c r="K56" s="27"/>
    </row>
    <row r="57" customFormat="false" ht="78.35" hidden="false" customHeight="true" outlineLevel="0" collapsed="false">
      <c r="B57" s="28" t="s">
        <v>24</v>
      </c>
      <c r="C57" s="28"/>
      <c r="D57" s="28"/>
      <c r="E57" s="28"/>
      <c r="F57" s="28"/>
      <c r="G57" s="28"/>
      <c r="H57" s="28"/>
      <c r="I57" s="28"/>
      <c r="J57" s="28"/>
      <c r="K57" s="28"/>
    </row>
    <row r="67" customFormat="false" ht="12.75" hidden="false" customHeight="false" outlineLevel="0" collapsed="false">
      <c r="L67" s="29"/>
    </row>
  </sheetData>
  <sheetProtection sheet="true" objects="true" scenarios="true"/>
  <mergeCells count="4">
    <mergeCell ref="D1:I1"/>
    <mergeCell ref="B53:B56"/>
    <mergeCell ref="C53:K56"/>
    <mergeCell ref="B57:K57"/>
  </mergeCells>
  <dataValidations count="1">
    <dataValidation allowBlank="true" error="Number hast to be &gt; 0!" errorStyle="stop" errorTitle="Invalid input!" operator="greaterThan" showDropDown="false" showErrorMessage="true" showInputMessage="false" sqref="C1:C2 C4:I4" type="decimal">
      <formula1>0</formula1>
      <formula2>0</formula2>
    </dataValidation>
  </dataValidation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P104857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C1" activeCellId="0" sqref="C1"/>
    </sheetView>
  </sheetViews>
  <sheetFormatPr defaultColWidth="11.5703125" defaultRowHeight="12.75" zeroHeight="false" outlineLevelRow="0" outlineLevelCol="0"/>
  <cols>
    <col collapsed="false" customWidth="true" hidden="false" outlineLevel="0" max="1" min="1" style="1" width="5"/>
    <col collapsed="false" customWidth="true" hidden="false" outlineLevel="0" max="2" min="2" style="1" width="33.7"/>
    <col collapsed="false" customWidth="true" hidden="false" outlineLevel="0" max="11" min="10" style="1" width="9"/>
  </cols>
  <sheetData>
    <row r="1" customFormat="false" ht="14" hidden="false" customHeight="false" outlineLevel="0" collapsed="false">
      <c r="B1" s="1" t="s">
        <v>25</v>
      </c>
      <c r="C1" s="3" t="n">
        <v>1</v>
      </c>
      <c r="D1" s="30" t="s">
        <v>26</v>
      </c>
      <c r="E1" s="30"/>
      <c r="F1" s="30"/>
      <c r="G1" s="30"/>
      <c r="H1" s="30"/>
      <c r="I1" s="30"/>
    </row>
    <row r="2" customFormat="false" ht="12.75" hidden="false" customHeight="false" outlineLevel="0" collapsed="false">
      <c r="B2" s="1" t="s">
        <v>2</v>
      </c>
      <c r="C2" s="3" t="n">
        <v>1000</v>
      </c>
    </row>
    <row r="3" customFormat="false" ht="12.75" hidden="false" customHeight="false" outlineLevel="0" collapsed="false">
      <c r="B3" s="1" t="s">
        <v>27</v>
      </c>
      <c r="C3" s="31" t="s">
        <v>4</v>
      </c>
      <c r="D3" s="31" t="s">
        <v>5</v>
      </c>
      <c r="E3" s="31" t="s">
        <v>6</v>
      </c>
      <c r="F3" s="31" t="s">
        <v>7</v>
      </c>
      <c r="G3" s="31" t="s">
        <v>8</v>
      </c>
      <c r="H3" s="31" t="s">
        <v>9</v>
      </c>
      <c r="I3" s="31" t="s">
        <v>10</v>
      </c>
      <c r="J3" s="32"/>
    </row>
    <row r="4" customFormat="false" ht="12.75" hidden="false" customHeight="false" outlineLevel="0" collapsed="false">
      <c r="B4" s="1" t="s">
        <v>11</v>
      </c>
      <c r="C4" s="8" t="n">
        <v>1</v>
      </c>
      <c r="D4" s="8" t="n">
        <v>1</v>
      </c>
      <c r="E4" s="8" t="n">
        <v>1</v>
      </c>
      <c r="F4" s="8" t="n">
        <v>1</v>
      </c>
      <c r="G4" s="8" t="n">
        <v>1</v>
      </c>
      <c r="H4" s="8" t="n">
        <v>1</v>
      </c>
      <c r="I4" s="8" t="n">
        <v>1</v>
      </c>
      <c r="J4" s="33"/>
    </row>
    <row r="5" customFormat="false" ht="12.75" hidden="false" customHeight="false" outlineLevel="0" collapsed="false">
      <c r="B5" s="34" t="s">
        <v>27</v>
      </c>
      <c r="C5" s="31" t="s">
        <v>4</v>
      </c>
      <c r="D5" s="31" t="s">
        <v>5</v>
      </c>
      <c r="E5" s="31" t="s">
        <v>6</v>
      </c>
      <c r="F5" s="31" t="s">
        <v>7</v>
      </c>
      <c r="G5" s="31" t="s">
        <v>8</v>
      </c>
      <c r="H5" s="31" t="s">
        <v>9</v>
      </c>
      <c r="I5" s="31" t="s">
        <v>10</v>
      </c>
      <c r="J5" s="35" t="s">
        <v>14</v>
      </c>
      <c r="K5" s="35" t="s">
        <v>15</v>
      </c>
    </row>
    <row r="6" customFormat="false" ht="12.8" hidden="false" customHeight="false" outlineLevel="0" collapsed="false">
      <c r="B6" s="34" t="s">
        <v>28</v>
      </c>
      <c r="C6" s="36" t="n">
        <v>111.5</v>
      </c>
      <c r="D6" s="36" t="n">
        <v>111.5</v>
      </c>
      <c r="E6" s="36" t="n">
        <v>111.5</v>
      </c>
      <c r="F6" s="36" t="n">
        <v>111.5</v>
      </c>
      <c r="G6" s="36" t="n">
        <v>111.5</v>
      </c>
      <c r="H6" s="36" t="n">
        <v>111.5</v>
      </c>
      <c r="I6" s="36" t="n">
        <v>111.5</v>
      </c>
      <c r="J6" s="37" t="n">
        <f aca="false">(10*(LOG10(J8)))+120</f>
        <v>119.950980400143</v>
      </c>
      <c r="K6" s="37" t="n">
        <f aca="false">(10*(LOG10(J10)))+120</f>
        <v>118.485046148151</v>
      </c>
    </row>
    <row r="7" customFormat="false" ht="12.75" hidden="true" customHeight="false" outlineLevel="0" collapsed="false">
      <c r="B7" s="34"/>
      <c r="C7" s="23" t="n">
        <f aca="false">(POWER(10,(C6/10)))*(POWER(10,(-12)))</f>
        <v>0.141253754462276</v>
      </c>
      <c r="D7" s="23" t="n">
        <f aca="false">(POWER(10,(D6/10)))*(POWER(10,(-12)))</f>
        <v>0.141253754462276</v>
      </c>
      <c r="E7" s="23" t="n">
        <f aca="false">(POWER(10,(E6/10)))*(POWER(10,(-12)))</f>
        <v>0.141253754462276</v>
      </c>
      <c r="F7" s="23" t="n">
        <f aca="false">(POWER(10,(F6/10)))*(POWER(10,(-12)))</f>
        <v>0.141253754462276</v>
      </c>
      <c r="G7" s="23" t="n">
        <f aca="false">(POWER(10,(G6/10)))*(POWER(10,(-12)))</f>
        <v>0.141253754462276</v>
      </c>
      <c r="H7" s="23" t="n">
        <f aca="false">(POWER(10,(H6/10)))*(POWER(10,(-12)))</f>
        <v>0.141253754462276</v>
      </c>
      <c r="I7" s="23" t="n">
        <f aca="false">(POWER(10,(I6/10)))*(POWER(10,(-12)))</f>
        <v>0.141253754462276</v>
      </c>
      <c r="J7" s="24"/>
      <c r="K7" s="24"/>
    </row>
    <row r="8" customFormat="false" ht="12.75" hidden="true" customHeight="false" outlineLevel="0" collapsed="false">
      <c r="B8" s="34"/>
      <c r="C8" s="23" t="n">
        <v>-16.1</v>
      </c>
      <c r="D8" s="23" t="n">
        <v>-8.6</v>
      </c>
      <c r="E8" s="23" t="n">
        <v>-3.2</v>
      </c>
      <c r="F8" s="23" t="n">
        <v>0</v>
      </c>
      <c r="G8" s="23" t="n">
        <v>1.2</v>
      </c>
      <c r="H8" s="23" t="n">
        <v>1</v>
      </c>
      <c r="I8" s="23" t="n">
        <v>-1.1</v>
      </c>
      <c r="J8" s="25" t="n">
        <f aca="false">SUM(C7:I7)</f>
        <v>0.988776281235929</v>
      </c>
      <c r="K8" s="25"/>
    </row>
    <row r="9" customFormat="false" ht="12.75" hidden="true" customHeight="false" outlineLevel="0" collapsed="false">
      <c r="B9" s="34"/>
      <c r="C9" s="23" t="n">
        <f aca="false">C6+C8</f>
        <v>95.4</v>
      </c>
      <c r="D9" s="23" t="n">
        <f aca="false">D6+D8</f>
        <v>102.9</v>
      </c>
      <c r="E9" s="23" t="n">
        <f aca="false">E6+E8</f>
        <v>108.3</v>
      </c>
      <c r="F9" s="23" t="n">
        <f aca="false">F6+F8</f>
        <v>111.5</v>
      </c>
      <c r="G9" s="23" t="n">
        <f aca="false">G6+G8</f>
        <v>112.7</v>
      </c>
      <c r="H9" s="23" t="n">
        <f aca="false">H6+H8</f>
        <v>112.5</v>
      </c>
      <c r="I9" s="23" t="n">
        <f aca="false">I6+I8</f>
        <v>110.4</v>
      </c>
      <c r="J9" s="25"/>
      <c r="K9" s="25"/>
    </row>
    <row r="10" customFormat="false" ht="12.75" hidden="true" customHeight="false" outlineLevel="0" collapsed="false">
      <c r="B10" s="34"/>
      <c r="C10" s="23" t="n">
        <f aca="false">(POWER(10,(C9/10)))*(POWER(10,(-12)))</f>
        <v>0.00346736850452532</v>
      </c>
      <c r="D10" s="23" t="n">
        <f aca="false">(POWER(10,(D9/10)))*(POWER(10,(-12)))</f>
        <v>0.0194984459975805</v>
      </c>
      <c r="E10" s="23" t="n">
        <f aca="false">(POWER(10,(E9/10)))*(POWER(10,(-12)))</f>
        <v>0.0676082975391982</v>
      </c>
      <c r="F10" s="23" t="n">
        <f aca="false">(POWER(10,(F9/10)))*(POWER(10,(-12)))</f>
        <v>0.141253754462276</v>
      </c>
      <c r="G10" s="23" t="n">
        <f aca="false">(POWER(10,(G9/10)))*(POWER(10,(-12)))</f>
        <v>0.186208713666287</v>
      </c>
      <c r="H10" s="23" t="n">
        <f aca="false">(POWER(10,(H9/10)))*(POWER(10,(-12)))</f>
        <v>0.177827941003892</v>
      </c>
      <c r="I10" s="23" t="n">
        <f aca="false">(POWER(10,(I9/10)))*(POWER(10,(-12)))</f>
        <v>0.109647819614319</v>
      </c>
      <c r="J10" s="25" t="n">
        <f aca="false">SUM(C10:I10)</f>
        <v>0.705512340788077</v>
      </c>
      <c r="K10" s="25"/>
    </row>
    <row r="11" customFormat="false" ht="12.75" hidden="false" customHeight="false" outlineLevel="0" collapsed="false">
      <c r="B11" s="38"/>
      <c r="C11" s="39"/>
      <c r="D11" s="39"/>
      <c r="E11" s="39"/>
      <c r="F11" s="39"/>
      <c r="G11" s="39"/>
      <c r="H11" s="39"/>
      <c r="I11" s="39"/>
      <c r="J11" s="38"/>
      <c r="K11" s="38"/>
    </row>
    <row r="12" customFormat="false" ht="12.75" hidden="false" customHeight="false" outlineLevel="0" collapsed="false">
      <c r="B12" s="40" t="s">
        <v>29</v>
      </c>
      <c r="C12" s="31" t="s">
        <v>4</v>
      </c>
      <c r="D12" s="31" t="s">
        <v>5</v>
      </c>
      <c r="E12" s="31" t="s">
        <v>6</v>
      </c>
      <c r="F12" s="31" t="s">
        <v>7</v>
      </c>
      <c r="G12" s="31" t="s">
        <v>13</v>
      </c>
      <c r="H12" s="31" t="s">
        <v>9</v>
      </c>
      <c r="I12" s="31" t="s">
        <v>10</v>
      </c>
      <c r="J12" s="35" t="s">
        <v>14</v>
      </c>
      <c r="K12" s="35" t="s">
        <v>15</v>
      </c>
    </row>
    <row r="13" customFormat="false" ht="12.75" hidden="false" customHeight="false" outlineLevel="0" collapsed="false">
      <c r="B13" s="41" t="s">
        <v>30</v>
      </c>
      <c r="C13" s="42" t="n">
        <f aca="false">C6+10*LOG10(4/(0.161*$C2/C4))+10*LOG10($C1)</f>
        <v>95.4523411529611</v>
      </c>
      <c r="D13" s="42" t="n">
        <f aca="false">D6+10*LOG10(4/(0.161*$C2/D4))+10*LOG10($C1)</f>
        <v>95.4523411529611</v>
      </c>
      <c r="E13" s="42" t="n">
        <f aca="false">E6+10*LOG10(4/(0.161*$C2/E4))+10*LOG10($C1)</f>
        <v>95.4523411529611</v>
      </c>
      <c r="F13" s="42" t="n">
        <f aca="false">F6+10*LOG10(4/(0.161*$C2/F4))+10*LOG10($C1)</f>
        <v>95.4523411529611</v>
      </c>
      <c r="G13" s="42" t="n">
        <f aca="false">G6+10*LOG10(4/(0.161*$C2/G4))+10*LOG10($C1)</f>
        <v>95.4523411529611</v>
      </c>
      <c r="H13" s="42" t="n">
        <f aca="false">H6+10*LOG10(4/(0.161*$C2/H4))+10*LOG10($C1)</f>
        <v>95.4523411529611</v>
      </c>
      <c r="I13" s="42" t="n">
        <f aca="false">I6+10*LOG10(4/(0.161*$C2/I4))+10*LOG10($C1)</f>
        <v>95.4523411529611</v>
      </c>
      <c r="J13" s="43" t="n">
        <f aca="false">(10*(LOG10(J15)))+120</f>
        <v>103.903321553104</v>
      </c>
      <c r="K13" s="43" t="n">
        <f aca="false">(10*(LOG10(J17)))+120</f>
        <v>102.437387301112</v>
      </c>
    </row>
    <row r="14" customFormat="false" ht="12.75" hidden="true" customHeight="false" outlineLevel="0" collapsed="false">
      <c r="B14" s="44" t="s">
        <v>21</v>
      </c>
      <c r="C14" s="23" t="n">
        <f aca="false">(POWER(10,(C13/10)))*(POWER(10,(-12)))</f>
        <v>0.00350941004875219</v>
      </c>
      <c r="D14" s="23" t="n">
        <f aca="false">(POWER(10,(D13/10)))*(POWER(10,(-12)))</f>
        <v>0.00350941004875219</v>
      </c>
      <c r="E14" s="23" t="n">
        <f aca="false">(POWER(10,(E13/10)))*(POWER(10,(-12)))</f>
        <v>0.00350941004875219</v>
      </c>
      <c r="F14" s="23" t="n">
        <f aca="false">(POWER(10,(F13/10)))*(POWER(10,(-12)))</f>
        <v>0.00350941004875219</v>
      </c>
      <c r="G14" s="23" t="n">
        <f aca="false">(POWER(10,(G13/10)))*(POWER(10,(-12)))</f>
        <v>0.00350941004875219</v>
      </c>
      <c r="H14" s="23" t="n">
        <f aca="false">(POWER(10,(H13/10)))*(POWER(10,(-12)))</f>
        <v>0.00350941004875219</v>
      </c>
      <c r="I14" s="23" t="n">
        <f aca="false">(POWER(10,(I13/10)))*(POWER(10,(-12)))</f>
        <v>0.00350941004875219</v>
      </c>
      <c r="J14" s="24"/>
      <c r="K14" s="24"/>
    </row>
    <row r="15" customFormat="false" ht="12.75" hidden="true" customHeight="false" outlineLevel="0" collapsed="false">
      <c r="B15" s="44" t="s">
        <v>31</v>
      </c>
      <c r="C15" s="23" t="n">
        <v>-16.1</v>
      </c>
      <c r="D15" s="23" t="n">
        <v>-8.6</v>
      </c>
      <c r="E15" s="23" t="n">
        <v>-3.2</v>
      </c>
      <c r="F15" s="23" t="n">
        <v>0</v>
      </c>
      <c r="G15" s="23" t="n">
        <v>1.2</v>
      </c>
      <c r="H15" s="23" t="n">
        <v>1</v>
      </c>
      <c r="I15" s="23" t="n">
        <v>-1.1</v>
      </c>
      <c r="J15" s="25" t="n">
        <f aca="false">SUM(C14:I14)</f>
        <v>0.0245658703412653</v>
      </c>
      <c r="K15" s="25"/>
    </row>
    <row r="16" customFormat="false" ht="12.75" hidden="true" customHeight="false" outlineLevel="0" collapsed="false">
      <c r="B16" s="44" t="s">
        <v>32</v>
      </c>
      <c r="C16" s="23" t="n">
        <f aca="false">C13+C15</f>
        <v>79.3523411529611</v>
      </c>
      <c r="D16" s="23" t="n">
        <f aca="false">D13+D15</f>
        <v>86.8523411529611</v>
      </c>
      <c r="E16" s="23" t="n">
        <f aca="false">E13+E15</f>
        <v>92.2523411529611</v>
      </c>
      <c r="F16" s="23" t="n">
        <f aca="false">F13+F15</f>
        <v>95.4523411529611</v>
      </c>
      <c r="G16" s="23" t="n">
        <f aca="false">G13+G15</f>
        <v>96.6523411529611</v>
      </c>
      <c r="H16" s="23" t="n">
        <f aca="false">H13+H15</f>
        <v>96.4523411529611</v>
      </c>
      <c r="I16" s="23" t="n">
        <f aca="false">I13+I15</f>
        <v>94.3523411529611</v>
      </c>
      <c r="J16" s="25"/>
      <c r="K16" s="25"/>
    </row>
    <row r="17" customFormat="false" ht="12.75" hidden="true" customHeight="false" outlineLevel="0" collapsed="false">
      <c r="B17" s="44" t="s">
        <v>21</v>
      </c>
      <c r="C17" s="23" t="n">
        <f aca="false">(POWER(10,(C16/10)))*(POWER(10,(-12)))</f>
        <v>8.6145801354666E-005</v>
      </c>
      <c r="D17" s="23" t="n">
        <f aca="false">(POWER(10,(D16/10)))*(POWER(10,(-12)))</f>
        <v>0.000484433440933677</v>
      </c>
      <c r="E17" s="23" t="n">
        <f aca="false">(POWER(10,(E16/10)))*(POWER(10,(-12)))</f>
        <v>0.00167970925563225</v>
      </c>
      <c r="F17" s="23" t="n">
        <f aca="false">(POWER(10,(F16/10)))*(POWER(10,(-12)))</f>
        <v>0.00350941004875219</v>
      </c>
      <c r="G17" s="23" t="n">
        <f aca="false">(POWER(10,(G16/10)))*(POWER(10,(-12)))</f>
        <v>0.00462630344512513</v>
      </c>
      <c r="H17" s="23" t="n">
        <f aca="false">(POWER(10,(H16/10)))*(POWER(10,(-12)))</f>
        <v>0.00441808549077993</v>
      </c>
      <c r="I17" s="23" t="n">
        <f aca="false">(POWER(10,(I16/10)))*(POWER(10,(-12)))</f>
        <v>0.00272416943141164</v>
      </c>
      <c r="J17" s="25" t="n">
        <f aca="false">SUM(C17:I17)</f>
        <v>0.0175282569139895</v>
      </c>
      <c r="K17" s="25"/>
    </row>
    <row r="22" customFormat="false" ht="12.75" hidden="false" customHeight="false" outlineLevel="0" collapsed="false">
      <c r="P22" s="1"/>
    </row>
    <row r="27" customFormat="false" ht="12.75" hidden="false" customHeight="false" outlineLevel="0" collapsed="false">
      <c r="N27" s="1"/>
      <c r="O27" s="1"/>
    </row>
    <row r="38" customFormat="false" ht="10.5" hidden="false" customHeight="true" outlineLevel="0" collapsed="false"/>
    <row r="39" customFormat="false" ht="12.75" hidden="false" customHeight="true" outlineLevel="0" collapsed="false">
      <c r="B39" s="26" t="s">
        <v>22</v>
      </c>
      <c r="C39" s="27" t="s">
        <v>33</v>
      </c>
      <c r="D39" s="27"/>
      <c r="E39" s="27"/>
      <c r="F39" s="27"/>
      <c r="G39" s="27"/>
      <c r="H39" s="27"/>
      <c r="I39" s="27"/>
      <c r="J39" s="27"/>
      <c r="K39" s="27"/>
    </row>
    <row r="40" customFormat="false" ht="12.75" hidden="false" customHeight="false" outlineLevel="0" collapsed="false">
      <c r="B40" s="26"/>
      <c r="C40" s="27"/>
      <c r="D40" s="27"/>
      <c r="E40" s="27"/>
      <c r="F40" s="27"/>
      <c r="G40" s="27"/>
      <c r="H40" s="27"/>
      <c r="I40" s="27"/>
      <c r="J40" s="27"/>
      <c r="K40" s="27"/>
    </row>
    <row r="41" customFormat="false" ht="12.75" hidden="false" customHeight="false" outlineLevel="0" collapsed="false">
      <c r="B41" s="26"/>
      <c r="C41" s="27"/>
      <c r="D41" s="27"/>
      <c r="E41" s="27"/>
      <c r="F41" s="27"/>
      <c r="G41" s="27"/>
      <c r="H41" s="27"/>
      <c r="I41" s="27"/>
      <c r="J41" s="27"/>
      <c r="K41" s="27"/>
    </row>
    <row r="42" customFormat="false" ht="28.05" hidden="false" customHeight="true" outlineLevel="0" collapsed="false">
      <c r="B42" s="26"/>
      <c r="C42" s="27"/>
      <c r="D42" s="27"/>
      <c r="E42" s="27"/>
      <c r="F42" s="27"/>
      <c r="G42" s="27"/>
      <c r="H42" s="27"/>
      <c r="I42" s="27"/>
      <c r="J42" s="27"/>
      <c r="K42" s="27"/>
    </row>
    <row r="43" customFormat="false" ht="24" hidden="false" customHeight="true" outlineLevel="0" collapsed="false">
      <c r="B43" s="45" t="s">
        <v>34</v>
      </c>
      <c r="C43" s="45"/>
      <c r="D43" s="45"/>
      <c r="E43" s="45"/>
      <c r="F43" s="45"/>
      <c r="G43" s="45"/>
      <c r="H43" s="45"/>
      <c r="I43" s="45"/>
      <c r="J43" s="45"/>
      <c r="K43" s="45"/>
    </row>
    <row r="44" customFormat="false" ht="12.75" hidden="false" customHeight="true" outlineLevel="0" collapsed="false">
      <c r="B44" s="46"/>
    </row>
    <row r="45" customFormat="false" ht="12.75" hidden="false" customHeight="true" outlineLevel="0" collapsed="false"/>
    <row r="1048576" customFormat="false" ht="12.8" hidden="false" customHeight="false" outlineLevel="0" collapsed="false"/>
  </sheetData>
  <sheetProtection sheet="true" objects="true" scenarios="true"/>
  <mergeCells count="4">
    <mergeCell ref="D1:I1"/>
    <mergeCell ref="B39:B42"/>
    <mergeCell ref="C39:K42"/>
    <mergeCell ref="B43:K43"/>
  </mergeCells>
  <dataValidations count="1">
    <dataValidation allowBlank="true" error="Number hast to be &gt; 0!" errorStyle="stop" errorTitle="Invalid input!" operator="greaterThan" showDropDown="false" showErrorMessage="true" showInputMessage="false" sqref="C1:C2 C4:I4" type="decimal">
      <formula1>0</formula1>
      <formula2>0</formula2>
    </dataValidation>
  </dataValidation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A42" activeCellId="0" sqref="A42"/>
    </sheetView>
  </sheetViews>
  <sheetFormatPr defaultColWidth="11.5703125" defaultRowHeight="12.75" zeroHeight="false" outlineLevelRow="0" outlineLevelCol="0"/>
  <cols>
    <col collapsed="false" customWidth="true" hidden="false" outlineLevel="0" max="1" min="1" style="1" width="93.14"/>
    <col collapsed="false" customWidth="true" hidden="false" outlineLevel="0" max="3" min="2" style="1" width="8.86"/>
  </cols>
  <sheetData>
    <row r="1" customFormat="false" ht="18" hidden="false" customHeight="true" outlineLevel="0" collapsed="false">
      <c r="A1" s="47" t="s">
        <v>35</v>
      </c>
    </row>
    <row r="3" customFormat="false" ht="18.75" hidden="false" customHeight="true" outlineLevel="0" collapsed="false">
      <c r="A3" s="48" t="s">
        <v>36</v>
      </c>
    </row>
    <row r="4" customFormat="false" ht="68.25" hidden="false" customHeight="true" outlineLevel="0" collapsed="false">
      <c r="A4" s="49" t="s">
        <v>37</v>
      </c>
    </row>
    <row r="5" customFormat="false" ht="12.75" hidden="false" customHeight="true" outlineLevel="0" collapsed="false">
      <c r="A5" s="49"/>
    </row>
    <row r="6" customFormat="false" ht="61.5" hidden="false" customHeight="true" outlineLevel="0" collapsed="false">
      <c r="A6" s="50" t="s">
        <v>38</v>
      </c>
    </row>
    <row r="8" customFormat="false" ht="12.75" hidden="false" customHeight="true" outlineLevel="0" collapsed="false">
      <c r="A8" s="51" t="s">
        <v>39</v>
      </c>
    </row>
    <row r="10" customFormat="false" ht="12.75" hidden="false" customHeight="true" outlineLevel="0" collapsed="false">
      <c r="A10" s="52" t="s">
        <v>40</v>
      </c>
    </row>
    <row r="12" customFormat="false" ht="12.75" hidden="false" customHeight="true" outlineLevel="0" collapsed="false">
      <c r="A12" s="52" t="s">
        <v>41</v>
      </c>
    </row>
    <row r="14" customFormat="false" ht="12.75" hidden="false" customHeight="true" outlineLevel="0" collapsed="false">
      <c r="A14" s="52" t="s">
        <v>42</v>
      </c>
      <c r="C14" s="53"/>
    </row>
    <row r="15" customFormat="false" ht="11.25" hidden="false" customHeight="true" outlineLevel="0" collapsed="false">
      <c r="A15" s="54"/>
      <c r="C15" s="53"/>
    </row>
    <row r="16" customFormat="false" ht="28.5" hidden="false" customHeight="true" outlineLevel="0" collapsed="false">
      <c r="A16" s="55" t="s">
        <v>43</v>
      </c>
      <c r="C16" s="53"/>
    </row>
    <row r="17" customFormat="false" ht="14.25" hidden="false" customHeight="true" outlineLevel="0" collapsed="false">
      <c r="A17" s="56"/>
      <c r="C17" s="53"/>
    </row>
    <row r="18" customFormat="false" ht="19.5" hidden="false" customHeight="false" outlineLevel="0" collapsed="false">
      <c r="A18" s="57" t="s">
        <v>44</v>
      </c>
    </row>
    <row r="19" customFormat="false" ht="12.75" hidden="false" customHeight="false" outlineLevel="0" collapsed="false">
      <c r="A19" s="58"/>
    </row>
    <row r="20" customFormat="false" ht="12.75" hidden="false" customHeight="true" outlineLevel="0" collapsed="false">
      <c r="A20" s="59" t="s">
        <v>45</v>
      </c>
    </row>
    <row r="21" customFormat="false" ht="12.75" hidden="false" customHeight="true" outlineLevel="0" collapsed="false">
      <c r="A21" s="60"/>
    </row>
    <row r="23" customFormat="false" ht="12.75" hidden="false" customHeight="true" outlineLevel="0" collapsed="false">
      <c r="A23" s="61" t="s">
        <v>46</v>
      </c>
    </row>
    <row r="25" customFormat="false" ht="12.75" hidden="false" customHeight="true" outlineLevel="0" collapsed="false">
      <c r="A25" s="52" t="s">
        <v>41</v>
      </c>
    </row>
    <row r="27" customFormat="false" ht="12.75" hidden="false" customHeight="true" outlineLevel="0" collapsed="false">
      <c r="A27" s="52" t="s">
        <v>42</v>
      </c>
      <c r="C27" s="53"/>
    </row>
    <row r="28" customFormat="false" ht="12.75" hidden="false" customHeight="true" outlineLevel="0" collapsed="false">
      <c r="A28" s="54"/>
      <c r="C28" s="53"/>
    </row>
    <row r="29" customFormat="false" ht="24.1" hidden="false" customHeight="true" outlineLevel="0" collapsed="false">
      <c r="A29" s="62" t="s">
        <v>47</v>
      </c>
      <c r="C29" s="53"/>
    </row>
    <row r="30" customFormat="false" ht="12.75" hidden="false" customHeight="true" outlineLevel="0" collapsed="false">
      <c r="A30" s="54"/>
      <c r="C30" s="53"/>
    </row>
    <row r="31" customFormat="false" ht="23.5" hidden="false" customHeight="false" outlineLevel="0" collapsed="false">
      <c r="A31" s="63" t="s">
        <v>48</v>
      </c>
    </row>
    <row r="32" customFormat="false" ht="25.5" hidden="false" customHeight="false" outlineLevel="0" collapsed="false">
      <c r="A32" s="56"/>
    </row>
    <row r="33" s="1" customFormat="true" ht="12.75" hidden="false" customHeight="false" outlineLevel="0" collapsed="false">
      <c r="A33" s="64" t="s">
        <v>49</v>
      </c>
    </row>
    <row r="35" customFormat="false" ht="25.5" hidden="false" customHeight="false" outlineLevel="0" collapsed="false">
      <c r="A35" s="65" t="s">
        <v>50</v>
      </c>
    </row>
    <row r="36" customFormat="false" ht="12.75" hidden="false" customHeight="false" outlineLevel="0" collapsed="false">
      <c r="A36" s="66" t="s">
        <v>51</v>
      </c>
    </row>
    <row r="37" customFormat="false" ht="12.75" hidden="false" customHeight="false" outlineLevel="0" collapsed="false">
      <c r="A37" s="66" t="s">
        <v>52</v>
      </c>
    </row>
    <row r="38" customFormat="false" ht="12.75" hidden="false" customHeight="false" outlineLevel="0" collapsed="false">
      <c r="A38" s="66" t="s">
        <v>53</v>
      </c>
    </row>
    <row r="39" customFormat="false" ht="12.75" hidden="false" customHeight="false" outlineLevel="0" collapsed="false">
      <c r="A39" s="66" t="s">
        <v>54</v>
      </c>
    </row>
    <row r="40" customFormat="false" ht="12.75" hidden="false" customHeight="false" outlineLevel="0" collapsed="false">
      <c r="A40" s="67" t="s">
        <v>55</v>
      </c>
    </row>
    <row r="41" customFormat="false" ht="12.8" hidden="false" customHeight="false" outlineLevel="0" collapsed="false">
      <c r="A41" s="68" t="s">
        <v>56</v>
      </c>
    </row>
    <row r="42" customFormat="false" ht="12.75" hidden="false" customHeight="false" outlineLevel="0" collapsed="false">
      <c r="A42" s="67" t="s">
        <v>57</v>
      </c>
    </row>
    <row r="43" customFormat="false" ht="12.75" hidden="false" customHeight="false" outlineLevel="0" collapsed="false">
      <c r="A43" s="67" t="s">
        <v>58</v>
      </c>
    </row>
    <row r="44" customFormat="false" ht="12.75" hidden="false" customHeight="true" outlineLevel="0" collapsed="false">
      <c r="A44" s="69"/>
    </row>
    <row r="45" customFormat="false" ht="53.35" hidden="false" customHeight="true" outlineLevel="0" collapsed="false">
      <c r="A45" s="70" t="s">
        <v>59</v>
      </c>
    </row>
    <row r="46" customFormat="false" ht="92.95" hidden="false" customHeight="false" outlineLevel="0" collapsed="false">
      <c r="A46" s="71" t="s">
        <v>60</v>
      </c>
    </row>
    <row r="1048576" customFormat="false" ht="12.8" hidden="false" customHeight="false" outlineLevel="0" collapsed="false"/>
  </sheetData>
  <sheetProtection sheet="true" objects="true" scenarios="true"/>
  <hyperlinks>
    <hyperlink ref="A41" r:id="rId1" display="Website: www.ifbsoft.de "/>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2"/>
</worksheet>
</file>

<file path=docProps/app.xml><?xml version="1.0" encoding="utf-8"?>
<Properties xmlns="http://schemas.openxmlformats.org/officeDocument/2006/extended-properties" xmlns:vt="http://schemas.openxmlformats.org/officeDocument/2006/docPropsVTypes">
  <Template/>
  <TotalTime>627</TotalTime>
  <Application>LibreOffice/7.4.7.2$Linux_X86_64 LibreOffice_project/40$Build-2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2025-10-29T15:22:19Z</dcterms:created>
  <dc:creator/>
  <dc:description/>
  <dc:language>de-DE</dc:language>
  <cp:lastModifiedBy/>
  <dcterms:modified xsi:type="dcterms:W3CDTF">2025-11-22T11:34:28Z</dcterms:modified>
  <cp:revision>56</cp:revision>
  <dc:subject/>
  <dc:title/>
</cp:coreProperties>
</file>

<file path=docProps/custom.xml><?xml version="1.0" encoding="utf-8"?>
<Properties xmlns="http://schemas.openxmlformats.org/officeDocument/2006/custom-properties" xmlns:vt="http://schemas.openxmlformats.org/officeDocument/2006/docPropsVTypes"/>
</file>